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项目名单" sheetId="1" r:id="rId1"/>
  </sheets>
  <definedNames>
    <definedName name="_xlnm._FilterDatabase" localSheetId="0" hidden="1">项目名单!$A$1:$AL$169</definedName>
    <definedName name="_xlnm.Print_Titles" localSheetId="0">项目名单!$4:$5</definedName>
    <definedName name="_xlnm.Print_Area" localSheetId="0">项目名单!$A$1:$AK$169</definedName>
  </definedNames>
  <calcPr calcId="144525"/>
</workbook>
</file>

<file path=xl/comments1.xml><?xml version="1.0" encoding="utf-8"?>
<comments xmlns="http://schemas.openxmlformats.org/spreadsheetml/2006/main">
  <authors>
    <author>Administrator</author>
  </authors>
  <commentList>
    <comment ref="I60" authorId="0">
      <text>
        <r>
          <rPr>
            <b/>
            <sz val="9"/>
            <rFont val="宋体"/>
            <charset val="134"/>
          </rPr>
          <t>Administrator:</t>
        </r>
        <r>
          <rPr>
            <sz val="9"/>
            <rFont val="宋体"/>
            <charset val="134"/>
          </rPr>
          <t xml:space="preserve">
立项已变更，总投资：7600万元
</t>
        </r>
      </text>
    </comment>
    <comment ref="Y79" authorId="0">
      <text>
        <r>
          <rPr>
            <b/>
            <sz val="9"/>
            <rFont val="宋体"/>
            <charset val="134"/>
          </rPr>
          <t>Administrator:</t>
        </r>
        <r>
          <rPr>
            <sz val="9"/>
            <rFont val="宋体"/>
            <charset val="134"/>
          </rPr>
          <t xml:space="preserve">
因水量及污染物总量问题，预估进展较慢</t>
        </r>
      </text>
    </comment>
    <comment ref="X106" authorId="0">
      <text>
        <r>
          <rPr>
            <b/>
            <sz val="9"/>
            <rFont val="宋体"/>
            <charset val="134"/>
          </rPr>
          <t>Administrator:</t>
        </r>
        <r>
          <rPr>
            <sz val="9"/>
            <rFont val="宋体"/>
            <charset val="134"/>
          </rPr>
          <t xml:space="preserve">
项目变更，重新立项
</t>
        </r>
      </text>
    </comment>
    <comment ref="AG121" authorId="0">
      <text>
        <r>
          <rPr>
            <b/>
            <sz val="9"/>
            <rFont val="宋体"/>
            <charset val="134"/>
          </rPr>
          <t>Administrator:</t>
        </r>
        <r>
          <rPr>
            <sz val="9"/>
            <rFont val="宋体"/>
            <charset val="134"/>
          </rPr>
          <t xml:space="preserve">
办结？
</t>
        </r>
      </text>
    </comment>
  </commentList>
</comments>
</file>

<file path=xl/sharedStrings.xml><?xml version="1.0" encoding="utf-8"?>
<sst xmlns="http://schemas.openxmlformats.org/spreadsheetml/2006/main" count="2381" uniqueCount="1226">
  <si>
    <t>附件1</t>
  </si>
  <si>
    <t>2022年桓台县重点项目清单</t>
  </si>
  <si>
    <t xml:space="preserve">注：标“★”为2022年市级重大项目，投资数据以市项目办认定情况为准；“▲”为2022年省级重大项目，县重点项目投资数据依据各单位核实情况，责任单位一栏涉及多个单位的首个单位为问题解决牵头单位。                                                                                     单位：万元，亩                                                                                                                               </t>
  </si>
  <si>
    <t>序号</t>
  </si>
  <si>
    <t xml:space="preserve"> 项目单位及项目名称</t>
  </si>
  <si>
    <t>建设规模及建设内容</t>
  </si>
  <si>
    <t>所属行业</t>
  </si>
  <si>
    <t>挂包领导</t>
  </si>
  <si>
    <t>手续代办员</t>
  </si>
  <si>
    <t>建设
阶段</t>
  </si>
  <si>
    <t>建设期限</t>
  </si>
  <si>
    <t>总投资</t>
  </si>
  <si>
    <t>2022年计划投资</t>
  </si>
  <si>
    <t>开工个数</t>
  </si>
  <si>
    <t>竣工个数</t>
  </si>
  <si>
    <t>是否开工/复工</t>
  </si>
  <si>
    <t>产值</t>
  </si>
  <si>
    <t>利润</t>
  </si>
  <si>
    <t>税收</t>
  </si>
  <si>
    <t>手续办理情况</t>
  </si>
  <si>
    <t>存在的问题</t>
  </si>
  <si>
    <t>责任
单位</t>
  </si>
  <si>
    <t>时限及进展</t>
  </si>
  <si>
    <t>联系人及
联系电话</t>
  </si>
  <si>
    <t>备注</t>
  </si>
  <si>
    <t>年度完成投资</t>
  </si>
  <si>
    <t>5月完成投资</t>
  </si>
  <si>
    <t>土建工程</t>
  </si>
  <si>
    <t>设备购置安装</t>
  </si>
  <si>
    <t>土地等费用</t>
  </si>
  <si>
    <t>投资完成率</t>
  </si>
  <si>
    <t>形象进度</t>
  </si>
  <si>
    <t>立项</t>
  </si>
  <si>
    <t>环评</t>
  </si>
  <si>
    <t>能评</t>
  </si>
  <si>
    <t>能耗/万吨标准煤（当量值）</t>
  </si>
  <si>
    <t>土地</t>
  </si>
  <si>
    <t>需新增土地
指标</t>
  </si>
  <si>
    <t>规划</t>
  </si>
  <si>
    <t>施工</t>
  </si>
  <si>
    <t>安全
三同时</t>
  </si>
  <si>
    <t>合计：131个</t>
  </si>
  <si>
    <t>索镇：13个</t>
  </si>
  <si>
    <t>一、工业项目：6个</t>
  </si>
  <si>
    <t>★山东凯瑞宠物用品有限公司
高档宠物用品生产项目</t>
  </si>
  <si>
    <t>年产猫爬架250万个、宠物窝200万个；总建筑面积7.1万平方米，占地100亩；主要建设车间、仓库，研发、展示中心，辅助用房等，购置主要生产设备206台（套）</t>
  </si>
  <si>
    <t>轻工</t>
  </si>
  <si>
    <t>徐庆堂</t>
  </si>
  <si>
    <t>王心达13583332318</t>
  </si>
  <si>
    <t>续建</t>
  </si>
  <si>
    <t>2021.03-2022.10</t>
  </si>
  <si>
    <t>2#车间已竣工，3#车间内装，1#车间内装，办公楼、研发楼、综合楼土建施工</t>
  </si>
  <si>
    <t>是</t>
  </si>
  <si>
    <t>2020-370321-41-03-125509</t>
  </si>
  <si>
    <t>202037032100000356</t>
  </si>
  <si>
    <t>节能承诺书</t>
  </si>
  <si>
    <t>鲁（2020）桓台县不动产权第0011391号</t>
  </si>
  <si>
    <t>建字第370321202121015</t>
  </si>
  <si>
    <t>370321202103220501、370321202103220101、370321202103220201</t>
  </si>
  <si>
    <t>企业自行组织备查。安全设施设计编制完成，项目建成后进行安全验收</t>
  </si>
  <si>
    <t>赵庚13505330532</t>
  </si>
  <si>
    <t>淄博佰仕智能家居有限公司
智能家具项目</t>
  </si>
  <si>
    <t>年产10万套智能家具，占地102亩，总建筑面积3万平方米，购置主要生产及配套缝纫机、CNC开料机床、海绵切割机等设备312台（套）</t>
  </si>
  <si>
    <t>互联网科技</t>
  </si>
  <si>
    <t>新开工</t>
  </si>
  <si>
    <t>2022.04-2023.04</t>
  </si>
  <si>
    <t>手续办理</t>
  </si>
  <si>
    <t>否</t>
  </si>
  <si>
    <t>2111-370321-89-01-330480</t>
  </si>
  <si>
    <t>正在办理</t>
  </si>
  <si>
    <t>节能承诺2021213</t>
  </si>
  <si>
    <t>待企业资金到位后挂牌，100亩</t>
  </si>
  <si>
    <t>无需办理</t>
  </si>
  <si>
    <t>环评手续因镇工业聚居区整体环评手续尚未完成，该区域内的项目环评暂待批复。</t>
  </si>
  <si>
    <t>董绪伟 8181810</t>
  </si>
  <si>
    <t>淄博杰乐宝恩生物科技有限公司
年产1200吨食用明胶技术改造项目</t>
  </si>
  <si>
    <t>占地面积4亩，建设实验室、生产车间、原料和成品库房等1200m2，购置喷雾干燥塔、软化水设备、反应釜等设备30台（套）</t>
  </si>
  <si>
    <t>陈之远</t>
  </si>
  <si>
    <t>2021.11-2022.11</t>
  </si>
  <si>
    <t>基础辅助设施建造</t>
  </si>
  <si>
    <t>2020-370321-14-03-120471</t>
  </si>
  <si>
    <t>桓环许字[2021]73号</t>
  </si>
  <si>
    <t>节能承诺2020207</t>
  </si>
  <si>
    <t>山东凯高国际贸易有限公司
宠物用品技改项目</t>
  </si>
  <si>
    <t>占地32亩，利用原有车间6000平方米，新增生产线2条</t>
  </si>
  <si>
    <t>智能化设备</t>
  </si>
  <si>
    <t>2022.01-2022.10</t>
  </si>
  <si>
    <t>安全三同时手续办理中</t>
  </si>
  <si>
    <t>2108-370321-89-02-221742</t>
  </si>
  <si>
    <t>节能承诺2021146</t>
  </si>
  <si>
    <t>安全三同时所需要证件正在办理中，所以无法进行后续申请贷款事宜。</t>
  </si>
  <si>
    <t>张淑芳 13605338528</t>
  </si>
  <si>
    <t>山东阳博机械设备有限公司
印染设备及制药设备制造建设项目</t>
  </si>
  <si>
    <t>占地29亩，总建筑面积1.54万平方米，购置印染和制药设备等配套加工设备126台</t>
  </si>
  <si>
    <t>装备制造</t>
  </si>
  <si>
    <t>2021.06-2021.12</t>
  </si>
  <si>
    <t>订购设备</t>
  </si>
  <si>
    <t>2020-370321-41-03-146282</t>
  </si>
  <si>
    <t>节能承诺2020273</t>
  </si>
  <si>
    <t>陈荧婕18505337586</t>
  </si>
  <si>
    <t>桓台县索镇任庄村村民委员会生产厂房、存储仓库建设项目</t>
  </si>
  <si>
    <t>占地25.5亩，总建筑面积9800平方米，新建1#生产厂房建筑面积3800平方米，钢结构；2#生产厂房建筑面积2400平方米，框架结构。存储仓库建筑面积3600平方米，钢结构</t>
  </si>
  <si>
    <t>其他</t>
  </si>
  <si>
    <t>准备</t>
  </si>
  <si>
    <t>2022.01-2022.12</t>
  </si>
  <si>
    <t>项目变更</t>
  </si>
  <si>
    <t xml:space="preserve">
建字第370321202121096</t>
  </si>
  <si>
    <t>尚未办理</t>
  </si>
  <si>
    <t>耿浩13589591972</t>
  </si>
  <si>
    <t>项目不再实施</t>
  </si>
  <si>
    <t>二、现代服务业项目：1个</t>
  </si>
  <si>
    <t>★中央准备粮淄博直属库有限公司
粮食仓储项目</t>
  </si>
  <si>
    <t>设计总仓容量11万吨，总建筑面积1.5万平方米，主要建设浅圆仓（自动化立体仓库）11栋，单仓仓容1万吨，建设浅圆仓配套工作塔、卸粮站、一站式服务中心、消防设施等附属设施</t>
  </si>
  <si>
    <t>物流</t>
  </si>
  <si>
    <t>2022.07-2022.12</t>
  </si>
  <si>
    <t>不向地方纳税</t>
  </si>
  <si>
    <t>21083703218901178577</t>
  </si>
  <si>
    <t>节能承诺书2021155</t>
  </si>
  <si>
    <t>鲁（2021）桓台县不动产权第0001746号</t>
  </si>
  <si>
    <t>1月30日委托郑州中粮设计院编制工程规划方案，尚未完成</t>
  </si>
  <si>
    <t>1月30日委托郑州中粮设计院编制施工图，尚未编制完成</t>
  </si>
  <si>
    <t>刘鹏
13583311070</t>
  </si>
  <si>
    <t>三、乡村振兴和社会民生项目：6个</t>
  </si>
  <si>
    <t>★桓台县医养结合保健服务中心项目（一期）</t>
  </si>
  <si>
    <t>安置床位700张；总建筑面积11.5万平方米，占地60亩；主要建设项目，主要包含急诊大厅、门诊大厅、健康管理中心等十大医疗中心及其他辅助设施</t>
  </si>
  <si>
    <t>医疗</t>
  </si>
  <si>
    <t>王帝</t>
  </si>
  <si>
    <t>2021.07-2022.12</t>
  </si>
  <si>
    <t xml:space="preserve">土方开挖70%
基坑支护80%
基础浇筑50%
</t>
  </si>
  <si>
    <t>无法预计</t>
  </si>
  <si>
    <t>2020-370321-84-03-100208</t>
  </si>
  <si>
    <t>202037032100000359</t>
  </si>
  <si>
    <t>桓行审项[2020]15号</t>
  </si>
  <si>
    <t>鲁（2021）桓台县不动产权第0001531号</t>
  </si>
  <si>
    <t>建字第370321202121022</t>
  </si>
  <si>
    <t>370321202111190101</t>
  </si>
  <si>
    <t>陈莹
18505333997</t>
  </si>
  <si>
    <t>▲桓台县人民医院颐养家园建设项目</t>
  </si>
  <si>
    <t>占地20.82亩，总建筑面积5万平方米，地上建筑面积面积3.6万平方米，地下建筑面积1.4万平方米，项目容积率3.4。住宅楼均设置有无障碍设施，户型布置满足无障碍规范要求，可为老年人提供充足的养老条件</t>
  </si>
  <si>
    <t>医养健康</t>
  </si>
  <si>
    <t>2020.10-2023.12</t>
  </si>
  <si>
    <t xml:space="preserve">1#楼八层完成
2#楼一层完成
3#楼基础完成
商业楼负一层完成
</t>
  </si>
  <si>
    <t>桓发改发【2020】18号</t>
  </si>
  <si>
    <t>已办结</t>
  </si>
  <si>
    <t>节能承诺书
2018124</t>
  </si>
  <si>
    <t>鲁（2020）桓台县不动产权第0001027</t>
  </si>
  <si>
    <t>建字第3703-6-2018335号</t>
  </si>
  <si>
    <t>370321202012250201</t>
  </si>
  <si>
    <t>刘泽华
18105333405</t>
  </si>
  <si>
    <t>桓台县万泉供水有限责任公司桓台县供水设施优化提升工程项目</t>
  </si>
  <si>
    <t>供水设施优化提升</t>
  </si>
  <si>
    <t>周刚</t>
  </si>
  <si>
    <t>完成管道铺设、设备安装65%</t>
  </si>
  <si>
    <t>桓发改发【2020】176号</t>
  </si>
  <si>
    <t>正在办理环评备案</t>
  </si>
  <si>
    <t>节能承诺书2020202</t>
  </si>
  <si>
    <t>无需
办理</t>
  </si>
  <si>
    <t>编号：370321202111030102编号：370321202110290302编号：370321202110280302编号：370321202111030202编号：370321202111030302编号：370321202110280402</t>
  </si>
  <si>
    <t>县水利局</t>
  </si>
  <si>
    <t>荆程17665103495</t>
  </si>
  <si>
    <t>桓台骨伤医院门诊、病房楼建设项目</t>
  </si>
  <si>
    <t>总建筑面积10236平方米，其中：地上建筑面积8221平方米，地上十层。地下建筑面积2015平方米，设立床位数108张</t>
  </si>
  <si>
    <t>2021.03-2022.12</t>
  </si>
  <si>
    <t>主体已完工，正在内部装修</t>
  </si>
  <si>
    <t>—117</t>
  </si>
  <si>
    <t>2020-37321-84-03-005702</t>
  </si>
  <si>
    <t>桓环许字（2020）55号</t>
  </si>
  <si>
    <t>地字第3703-6-202011号</t>
  </si>
  <si>
    <t>建字第370321202021057号</t>
  </si>
  <si>
    <t>370321202012180101</t>
  </si>
  <si>
    <t>李欣琦13708948151</t>
  </si>
  <si>
    <t>桓台县职业中等专业学校学生宿舍楼改建项目</t>
  </si>
  <si>
    <t>占地6.6亩，建设2栋学生宿舍楼及相关配套总建筑面积8000平方米，地上5层框架结构</t>
  </si>
  <si>
    <t>2021.05-2022.12</t>
  </si>
  <si>
    <t>正在进行室外绿化工程。</t>
  </si>
  <si>
    <t>桓发改发[2020]117号</t>
  </si>
  <si>
    <t>建字第370321202121039号</t>
  </si>
  <si>
    <t>370321202107290201</t>
  </si>
  <si>
    <t>焦传亮  18764365995</t>
  </si>
  <si>
    <t>桓台县精神病医院新建病房楼项目</t>
  </si>
  <si>
    <t>新病房楼共五层楼，建设规模5000平方米，建成后可容纳225人</t>
  </si>
  <si>
    <t>2020.10-2022.05</t>
  </si>
  <si>
    <t>病房楼已竣工等待验收</t>
  </si>
  <si>
    <t>886.76(住院收入）</t>
  </si>
  <si>
    <t>桓发改发【2020】118号</t>
  </si>
  <si>
    <t>尚未办理，需要办理环评报告表</t>
  </si>
  <si>
    <t>桓政土（划拨【1994】24号</t>
  </si>
  <si>
    <t>370321202021045</t>
  </si>
  <si>
    <t>370321202010190101</t>
  </si>
  <si>
    <t>环评手续未办理</t>
  </si>
  <si>
    <t>县卫健局</t>
  </si>
  <si>
    <t>正计划上污水处理设备</t>
  </si>
  <si>
    <t>周敏18553305167</t>
  </si>
  <si>
    <t>唐山镇：27个</t>
  </si>
  <si>
    <t>一、工业项目：21个</t>
  </si>
  <si>
    <t>▲★山东东岳化工有限公司含氟材料产业链配套项目</t>
  </si>
  <si>
    <t>年产二氟一氯甲烷6万吨、R142b2.5万吨及R143a5000吨，占地11.25亩，主要建设R22生产装置及紧急吸收装置区、R142bR143a生产装置区及配套设施</t>
  </si>
  <si>
    <t>新材料</t>
  </si>
  <si>
    <t>张志伟15866268066</t>
  </si>
  <si>
    <t>2022.07-2023.12</t>
  </si>
  <si>
    <t>2.5万吨/年R142b及配套5000吨/年R143a联产项目主装置已开始土建施工，其余三效蒸发、危险废弃物仓库、公用工程及附属设施正在进行设计审图。</t>
  </si>
  <si>
    <t>2108-370300-89-01-576692</t>
  </si>
  <si>
    <t>淄环审[2021]74号、淄环审[2021]78号</t>
  </si>
  <si>
    <t>鲁发改项审【2022】94号</t>
  </si>
  <si>
    <t>鲁（2019）桓台县不动产权第0005722号、鲁（2020）桓台县不动产权第0008190号</t>
  </si>
  <si>
    <t>建字第370321202221008号</t>
  </si>
  <si>
    <t>3月31日，审图意见书已批复</t>
  </si>
  <si>
    <t>2月14日安全预评价报市应急管理局，待批复</t>
  </si>
  <si>
    <t>崔坤伟
18560394108</t>
  </si>
  <si>
    <t>5月</t>
  </si>
  <si>
    <t>▲★山东华夏神舟新材料有限公司
聚偏氟乙烯项目</t>
  </si>
  <si>
    <t>年产聚偏氟乙烯1万吨，占地9.5亩，总建筑面积1.48万平方米，主要建设聚偏氟乙烯厂房、聚偏氟乙烯生产线、公用系统配套设施</t>
  </si>
  <si>
    <t>2022.02-2022.12</t>
  </si>
  <si>
    <t>土建施工阶段，正在进行聚偏氟乙烯主体施工</t>
  </si>
  <si>
    <t>2018-370300-26-03-068171</t>
  </si>
  <si>
    <t>淄环审【2019】32号</t>
  </si>
  <si>
    <t>鲁发改项审[2021]101号</t>
  </si>
  <si>
    <t>鲁（2019）桓台县不动产权第0009971号</t>
  </si>
  <si>
    <t>建字第370321202221004号</t>
  </si>
  <si>
    <t>安全条件审查和安全设施设计审查已通过，目前项目建设中</t>
  </si>
  <si>
    <t>宋致升
18560282615</t>
  </si>
  <si>
    <t>2月</t>
  </si>
  <si>
    <t>▲★山东森荣新材料股份有限公司
PTFE电子专用材料制造项目</t>
  </si>
  <si>
    <t>年产PTFE高频覆铜板30万张、碳氢类高频高速覆铜板160万张，占地110亩，总建筑面积5万平方米，主要建设生产厂房、综合研发中心，购置PTFE压机、双幅真空压机等主要生产及配套设备13台（套）</t>
  </si>
  <si>
    <t>2022.06-2023.12</t>
  </si>
  <si>
    <t>征地正在进行，正在进行两规一致性调整</t>
  </si>
  <si>
    <t>2103-370321-04-01-658035</t>
  </si>
  <si>
    <t>桓环许字[2021]28号</t>
  </si>
  <si>
    <t>桓行审项〔2021〕15号</t>
  </si>
  <si>
    <t>有条件建设用地，正在进行两规一致性调整（16.67亩林地）</t>
  </si>
  <si>
    <t xml:space="preserve">综合分析报告已完成 </t>
  </si>
  <si>
    <t>高压线路迁改</t>
  </si>
  <si>
    <t>张霞
13345210567</t>
  </si>
  <si>
    <t>9月</t>
  </si>
  <si>
    <t>★空气产品氢能源科技（淄博）有限公司
淄博东岳氢能综合利用项目</t>
  </si>
  <si>
    <t>每小时提纯氢气3000标准立方米，占地20亩，总建筑面积6909平方米，建设氢气提纯装置、气体分析检验和压缩装置、附属办公区域和配套物流供应链设备，配套建设1800kg/天加氢站一座</t>
  </si>
  <si>
    <t>2022.07-2023.07</t>
  </si>
  <si>
    <t>2108-370300-89-01-960166</t>
  </si>
  <si>
    <t>桓环许字[2021]50号</t>
  </si>
  <si>
    <t>10月20日节能报告报市发改委</t>
  </si>
  <si>
    <t>鲁（2021）桓台县不动产权第0014576号</t>
  </si>
  <si>
    <t>地字第370321202121058号</t>
  </si>
  <si>
    <t>律德科18516773825</t>
  </si>
  <si>
    <t>3月</t>
  </si>
  <si>
    <t>▲山东华夏神舟新材料有限公司
氟橡胶及配套偏氟乙烯项目</t>
  </si>
  <si>
    <t>年产偏氟乙烯产品20000吨，氟橡胶产品6000吨，占地20亩，总建筑面积14766.71平方米，建设厂房14766.71平方米，新上偏氟乙烯生产线1条，氟橡胶生产线1条；新上偏氟乙烯设备1套，氟橡胶设备1套</t>
  </si>
  <si>
    <t>2022.07-2023.11</t>
  </si>
  <si>
    <t>配套偏氟乙烯部分目前处于土建施工阶段，氟橡胶部分正在设计</t>
  </si>
  <si>
    <t>2018-370300-26-03-068172</t>
  </si>
  <si>
    <t>淄环审[2019]54号</t>
  </si>
  <si>
    <t>鲁发改项审[2021]100号</t>
  </si>
  <si>
    <t>宋致升18560282615</t>
  </si>
  <si>
    <t>★山东东岳有机硅材料股份有限公司
有机硅单体及有机硅下游产品深加工项目</t>
  </si>
  <si>
    <t>年产有机硅单体30万吨、有机硅下游深加工产品20万吨；总建筑面积28.8万平方米，占地424亩；主要建设30万吨有机硅单体、20万吨有机硅下游深加工产品装置及公共附属设施，购置设备2955台（套）</t>
  </si>
  <si>
    <t xml:space="preserve">2020.05-2021.10
</t>
  </si>
  <si>
    <t>目前有机硅20万吨下游产品深加工项目硅橡胶装置生胶已正常开车，且已产出合格产品；混炼胶计划4月底试车，乙烯基硅油目前正在进行钢构,设备安装,
计划6月份具备试车,开车条件；白炭黑装置目前正在进行设备安装,工艺配管等工作，计划6月份具备试车条件；高架仓库正在钢构安装，已完成30%</t>
  </si>
  <si>
    <t>2018-370300-26-03-039272</t>
  </si>
  <si>
    <t>淄环审[2018]48号</t>
  </si>
  <si>
    <t>鲁发改政务（2021）129号（153853吨）</t>
  </si>
  <si>
    <t>鲁（2018）桓台县不动产权第0011697号</t>
  </si>
  <si>
    <t>建字第3703-6-2018470</t>
  </si>
  <si>
    <t>370321201905270501</t>
  </si>
  <si>
    <t>淄安监危化项目审字〔2018〕0021号</t>
  </si>
  <si>
    <t>张科13969346096</t>
  </si>
  <si>
    <t>★山东东岳高分子有限公司
高性能含氟聚合物项目</t>
  </si>
  <si>
    <t>年产聚四氟乙烯分散树脂1万吨、聚四氟乙烯浓缩液1万吨、四氟乙烯2.4万吨，占地122亩,总建筑面积4万平方米,主要建设生产装置及辅助厂房；同时配套建设纯水装置、智能管控中心等，购置设备1172台（套）</t>
  </si>
  <si>
    <t>2021.06-2022.12</t>
  </si>
  <si>
    <t>单体框架土建完成90%，制冷机房土建完成60%</t>
  </si>
  <si>
    <t>2018-370300-26-03-046433</t>
  </si>
  <si>
    <t>淄环审[2019]50号</t>
  </si>
  <si>
    <t>鲁发改政务[2021]150号（48246.03吨）</t>
  </si>
  <si>
    <t>鲁(2020)桓台县不动产权第0007472号 
桓国用（2016）第05117号</t>
  </si>
  <si>
    <t>建字第3703-6-2019217号</t>
  </si>
  <si>
    <t>370321202011040101、370321202103310101、370321202103310201、370321202103310301</t>
  </si>
  <si>
    <t>淄安监危化项目审字[2019]0022号</t>
  </si>
  <si>
    <t>★山东华夏神舟新材料有限公司
聚全氟乙丙烯、可熔性聚四氟乙烯及配套四氟乙烯项目</t>
  </si>
  <si>
    <t>年产聚全氟乙丙烯5000吨、可溶性聚四氟乙烯2000吨、四氟乙烯1万吨；占地13.5亩；主要建设生产装置，购置设备384台（套）</t>
  </si>
  <si>
    <t xml:space="preserve">2021.01-2022.12
</t>
  </si>
  <si>
    <t>正在进行设备安装</t>
  </si>
  <si>
    <t>2018-370300-26-03-063091</t>
  </si>
  <si>
    <t>淄环审[2019]31号</t>
  </si>
  <si>
    <t>鲁发改政务[2021]161号（12083.7吨）</t>
  </si>
  <si>
    <t>桓国用（2013）第04651号</t>
  </si>
  <si>
    <t>建字第370-6-2020022号</t>
  </si>
  <si>
    <t>370321202012310101</t>
  </si>
  <si>
    <t>淄安监危化项目审字〔2018〕0027号</t>
  </si>
  <si>
    <t xml:space="preserve">▲山东梨花面业有限公司
优质小麦深加工提升改造及智能配送项目 </t>
  </si>
  <si>
    <t>年加工小麦50万吨；总建筑面积4.2万平方米，占地48.9亩；主要建设制粉车间、原粮仓等，购置磨粉机等生产设备1300余台（套）</t>
  </si>
  <si>
    <t>2021.02-2021.05</t>
  </si>
  <si>
    <t>进行设备安装</t>
  </si>
  <si>
    <t>2020-370321-13-03-103934</t>
  </si>
  <si>
    <t>桓环许字[2020]130号</t>
  </si>
  <si>
    <t>桓行审项[2021]29号</t>
  </si>
  <si>
    <t>鲁（2020）桓台县不动产权第0009819号</t>
  </si>
  <si>
    <t>建字第370321202021052号</t>
  </si>
  <si>
    <t>370321202011180101、370321202011180301、370321202011180201</t>
  </si>
  <si>
    <t>安全条件论证报告、设计专篇已完成</t>
  </si>
  <si>
    <t>陈超13287887640</t>
  </si>
  <si>
    <t>★中恒新材料科技（山东）有限责任公司
高性能气体分离膜产业化项目</t>
  </si>
  <si>
    <t>年产高性能气体分离膜400万平方米，租赁改造厂房1.55万平方米，购置膜元件检测设备、原料分析仪器、检测分析仪器等主要生产及配套设备30台（套）</t>
  </si>
  <si>
    <t xml:space="preserve">2021.07-2022.12
</t>
  </si>
  <si>
    <t>设备安装中</t>
  </si>
  <si>
    <t>2101-370321-04-01-718806</t>
  </si>
  <si>
    <t>桓环许字[2021]11号</t>
  </si>
  <si>
    <t>节能承诺2020194</t>
  </si>
  <si>
    <t>企业自行组织备查。安全分析报告、安全设计专篇已完成</t>
  </si>
  <si>
    <t>林岩
18605466320</t>
  </si>
  <si>
    <t>山东惠生堂生物医药有限公司
医药辅料建设项目</t>
  </si>
  <si>
    <t>占地22.7亩，新建药用辅料生产用标准厂房、综合楼，占地面积总计约1.5万平方米，其中：标准厂房面积1.3万平方米，办公及辅助设施综合楼面积2059平方米。购置10吨/年葡萄糖酸二酸钙生产所需的自动控制系统、空压机、冷冻机、离心机、干燥机、变压器、纯化水设备等葡萄糖二酸钙主要生产及配套设备</t>
  </si>
  <si>
    <t>药品原料制造</t>
  </si>
  <si>
    <t>2020.02-2022.12</t>
  </si>
  <si>
    <t>一期完工</t>
  </si>
  <si>
    <t>8000（一期）</t>
  </si>
  <si>
    <t>2019-370321-47-03-080861</t>
  </si>
  <si>
    <t>桓环许字[2020]65号</t>
  </si>
  <si>
    <t>办理完毕（简易）</t>
  </si>
  <si>
    <t>鲁（2019）桓台县不动产权地0011725号</t>
  </si>
  <si>
    <t>建字第37 03-6-2019191号</t>
  </si>
  <si>
    <t>370321201909120501</t>
  </si>
  <si>
    <t>自行组织审查</t>
  </si>
  <si>
    <t>赵新宇15853328995</t>
  </si>
  <si>
    <t>有道轮胎有限公司
智能工厂大数据交互全过程自动化提升项目</t>
  </si>
  <si>
    <t>对半成品车间，成型车间，硫化等全部车间进行设备技改升级，购置设备49台（套）</t>
  </si>
  <si>
    <t>2021.04-2022.04</t>
  </si>
  <si>
    <t>技改设备购置安装中</t>
  </si>
  <si>
    <t>2104-370321-89-02-486836</t>
  </si>
  <si>
    <t>桓行审项[2021]74号</t>
  </si>
  <si>
    <t>杜宗望15263837931</t>
  </si>
  <si>
    <t>山东隆合化工科技有限公司
有机硅下游高附加值材料深加工项目</t>
  </si>
  <si>
    <t>年产有机硅下游高附加值材料3.8万吨，占地25亩，总建筑面积2万平方米，建设生产车间、仓库等，购置主要生产及配套设备109台（套）</t>
  </si>
  <si>
    <t>2021.10-2023.12</t>
  </si>
  <si>
    <t>2019-370300-29-03-051258</t>
  </si>
  <si>
    <t>桓环许字[2020]40号</t>
  </si>
  <si>
    <t>淄发改能审[2019]12号</t>
  </si>
  <si>
    <t>待完成基坑回填工作后进行挂牌，34.5亩</t>
  </si>
  <si>
    <t>第三方验收</t>
  </si>
  <si>
    <t>牛汝杰17663058597</t>
  </si>
  <si>
    <t>淄博永丰环保科技有限公司
产品换代及废水处理技术改造项目</t>
  </si>
  <si>
    <t>对2#机及5#机原有厂房及附属设备进行改建，实现产品更新换代</t>
  </si>
  <si>
    <t>生态环保</t>
  </si>
  <si>
    <t>2021.9-2022.9</t>
  </si>
  <si>
    <t>正在对5号机湿强纸打浆设备进行安装</t>
  </si>
  <si>
    <t>2105-370321-89-02-389598</t>
  </si>
  <si>
    <t>淄环审【2021】87号</t>
  </si>
  <si>
    <t>已办理安全三同时</t>
  </si>
  <si>
    <t>张晓涵18265331187</t>
  </si>
  <si>
    <t>山东东岳化工有限公司氟化氢装置自动化提升改造项目</t>
  </si>
  <si>
    <t>对原有两万吨氟化氢装置进行改造，将两套小反应转炉更换为一台大型反应转炉，购置主要设备40台（套）</t>
  </si>
  <si>
    <t>2020.05-2022.08</t>
  </si>
  <si>
    <t>土建施工和框架完成30%</t>
  </si>
  <si>
    <t>淄经信许备【2018】9号</t>
  </si>
  <si>
    <t>淄环审【2019】20号</t>
  </si>
  <si>
    <t>桓经信许审字【2018】3号</t>
  </si>
  <si>
    <t>桓国用（2007）第（G07075）号桓国用（2007）第（G07076）号</t>
  </si>
  <si>
    <t>建字第3703-6-2020021号</t>
  </si>
  <si>
    <t>370321202004300101</t>
  </si>
  <si>
    <t>淄应急危化项目审字【2019】1030号    淄安监危化项目审字【2018】0029号</t>
  </si>
  <si>
    <t>都荣礼15053364806</t>
  </si>
  <si>
    <t>山东华夏神舟新材料有限公司
废水综合利用项目</t>
  </si>
  <si>
    <t>占地6.3亩，新建构筑物面积约1万平方米，建设内容包括废水综合利用装置一套、水处理车间一座、水池一座。项目建成后，可实现5000m³/d废水处理及再生利用能力</t>
  </si>
  <si>
    <t>崔锋</t>
  </si>
  <si>
    <t>2021.5-2022.5</t>
  </si>
  <si>
    <t>2106-370321-89-01-184856</t>
  </si>
  <si>
    <t>桓环许字【2021】65号</t>
  </si>
  <si>
    <t>桓行审字【2021】49号</t>
  </si>
  <si>
    <t>建字第370321202121059号</t>
  </si>
  <si>
    <t>370321202110130501</t>
  </si>
  <si>
    <t>山东万吉塑胶有限公司车间智能化技术改造项目</t>
  </si>
  <si>
    <t>在原有车间及附属设备基础上，对车间进行智能化技术改造，购置机械手、、终端采集装置等国产设备54台（套）</t>
  </si>
  <si>
    <t>2019.01-2022.11</t>
  </si>
  <si>
    <t>2018-370321-29-03-051298</t>
  </si>
  <si>
    <t>田家喜13805338143</t>
  </si>
  <si>
    <t>山东韵杰文化科技有限公司
胶装、精装书刊自动化智能化项目</t>
  </si>
  <si>
    <t>占地94.5亩，租赁建筑物面积46529平方米，其中：生产厂房面积41246平方米，办公及铺筑设施面积5283平方米；项目主要扩充现有皇冠胶装生产线，对索力马自动装箱系统、自动码垛和机械手喂书系统、自动包装码垛生产线设备共6台（套）进行改造升级</t>
  </si>
  <si>
    <t>2020.09-2021.11</t>
  </si>
  <si>
    <t>2020-370321-23-03-088528</t>
  </si>
  <si>
    <t>桓环许字（2020）121号</t>
  </si>
  <si>
    <t>节能承诺书2021092</t>
  </si>
  <si>
    <t>牟维来18906435635</t>
  </si>
  <si>
    <t>淄博永丰环保科技有限公司
纸机信息化及设备智能化技术改造项目</t>
  </si>
  <si>
    <t>项目无需新增土地,无动土建设，在原有厂房及附属设备基础上，对全厂1#、3#、5#、6#纸机的换卷系统、复卷系统、真空系统和能源及设备管控系统进行智能化改造</t>
  </si>
  <si>
    <t>2021.10-2022.10</t>
  </si>
  <si>
    <t>对6号车间进行施胶系统和清洗系统进行改造</t>
  </si>
  <si>
    <t>2110-370321-89-04-937983</t>
  </si>
  <si>
    <t>节能承诺书2021196</t>
  </si>
  <si>
    <t>山东东岳有机硅材料股份有限公司
环保治理项目</t>
  </si>
  <si>
    <t>占地15.7亩（包含焚烧装置、尾气罐组、高沸物储罐区、液体硅酸钠生产装置），新建建构筑物总面积9920平方米。购置主要生产及配套设备160台（套）</t>
  </si>
  <si>
    <t>2021.06-2023.12</t>
  </si>
  <si>
    <t>2108-370300-89-01-985825</t>
  </si>
  <si>
    <t>鲁（2018）桓台县不动产权第0006046号</t>
  </si>
  <si>
    <t>淄应急危化项目审字[2021]0107号</t>
  </si>
  <si>
    <t>朱永和18560869615</t>
  </si>
  <si>
    <t>山东东岳有机硅材料股份有限公司
液体胶装置技改扩产项目</t>
  </si>
  <si>
    <r>
      <rPr>
        <sz val="10"/>
        <rFont val="宋体"/>
        <charset val="134"/>
      </rPr>
      <t>占地2亩，利用原有建筑、构筑物总面积</t>
    </r>
    <r>
      <rPr>
        <sz val="10"/>
        <rFont val="Arial"/>
        <charset val="0"/>
      </rPr>
      <t xml:space="preserve">	</t>
    </r>
    <r>
      <rPr>
        <sz val="10"/>
        <rFont val="宋体"/>
        <charset val="134"/>
      </rPr>
      <t>2608.7平方米。项目所使用仪表气，氮气，循环水等公用工程依托于现有生产厂区公用工程，新增主要生产及配套设备84台（套）</t>
    </r>
  </si>
  <si>
    <t>2021.10-2023.06</t>
  </si>
  <si>
    <t>2112-370321-89-02-827794</t>
  </si>
  <si>
    <t>桓国用（2013）第04653号</t>
  </si>
  <si>
    <t>★山东东岳化工有限公司
环保制冷剂包装检测运输中心项目</t>
  </si>
  <si>
    <t>年包装检测环保制冷剂20万吨；总建筑面积3.3万平方米，占地200亩；主要建设智能运输控制中心、环保制冷剂产品智能包装中心和压力容器检测标准站等，购置设备344台（套）</t>
  </si>
  <si>
    <t>现代物流</t>
  </si>
  <si>
    <t>2021.10-2025.12</t>
  </si>
  <si>
    <t>停车场地面硬化及停车位标线已完成，应急水池雨水池建设完毕，室外消防栓及气体探测仪已安装完成，消防水池已完成，分析检验室、备品备件库、维修车间均已建设到地面以上部分</t>
  </si>
  <si>
    <t>2018-370321-54-03-051381</t>
  </si>
  <si>
    <t>桓环许字[2019]118号</t>
  </si>
  <si>
    <t>桓行审项[2019]4号</t>
  </si>
  <si>
    <t>鲁（2021）桓台县不动产权第0010378号</t>
  </si>
  <si>
    <t>建字第370321202121089</t>
  </si>
  <si>
    <t>370321202112080101；370321202112080201</t>
  </si>
  <si>
    <t>孙森13793328113</t>
  </si>
  <si>
    <t>三、乡村振兴和社会民生项目：5个</t>
  </si>
  <si>
    <t>桓台县唐山镇于堤村村民委员会唐山镇于堤村城边村棚户区改造项目</t>
  </si>
  <si>
    <t>总建筑面积21.9万平方米，4栋23层、7栋17层住宅及配套</t>
  </si>
  <si>
    <t>棚户区改造</t>
  </si>
  <si>
    <t>2020.03-2021.10</t>
  </si>
  <si>
    <t>尚未开工</t>
  </si>
  <si>
    <t>桓发改项审[2017]65号</t>
  </si>
  <si>
    <t>桓环许字[2017]781号</t>
  </si>
  <si>
    <t>鲁（2018）桓台县不动产权第0012117号</t>
  </si>
  <si>
    <t>建字第3703-6-2018692号等</t>
  </si>
  <si>
    <t>370321201901180101等</t>
  </si>
  <si>
    <t>于海滨18253378596</t>
  </si>
  <si>
    <t>唐山镇郭家村城边村棚户区改造项目</t>
  </si>
  <si>
    <t>占地70亩，建设7栋18层住宅楼及配套设施，总建筑面积126204.8平方米</t>
  </si>
  <si>
    <t>1-5#住宅楼内墙石膏抹灰1-4层完成,6#住宅楼内墙石膏抹灰1-6层完成，7#住宅楼内墙石膏抹灰1-8层完成，1-7#楼车库顶砼找坡层完成55%。商业沿街房s-1二层主题框架完成，s-2-1、北入口大堂一层主体框架完成，安装工程：s-1二层预留预埋完成，s-2-1、北入口大堂一层预留预埋完成。地下车库安装工程桥架完成90%。</t>
  </si>
  <si>
    <t>桓发改项审[2017]67号</t>
  </si>
  <si>
    <t xml:space="preserve">桓环许字[2017]783号 </t>
  </si>
  <si>
    <t>桓政土（使用）[2019]8号等</t>
  </si>
  <si>
    <t>建字第3703-6-2019218号建字第3703-6-2020014号</t>
  </si>
  <si>
    <t>370321202004010101等</t>
  </si>
  <si>
    <t>张鲁军15253358067</t>
  </si>
  <si>
    <t>桓台县唐山镇楼二村村民委员会桓台县唐山镇楼二村改造一期项目</t>
  </si>
  <si>
    <t>总建筑面积3.86万平方米，7栋18层住宅及配套</t>
  </si>
  <si>
    <t>正在进行审计工作</t>
  </si>
  <si>
    <t>桓台县唐山镇楼二村村民委员会桓台县唐山镇楼二村改造二期项目</t>
  </si>
  <si>
    <t>3-4#楼主楼完成安装单位工程的墙体配管，线管预埋等工程。</t>
  </si>
  <si>
    <t>桓发改发[2020]112号</t>
  </si>
  <si>
    <t>地字第3703-6-2017019号</t>
  </si>
  <si>
    <t>建字第3703212020221049号</t>
  </si>
  <si>
    <t>370321202011020101等</t>
  </si>
  <si>
    <t>淄博齐林贵和热电有限公司
循环水供暖首站建设项目</t>
  </si>
  <si>
    <t xml:space="preserve">（1）换热器，（2）热网循环水泵，（3）凝结水泵，（4）厂区循环冷却水系统，
（5）建设换热首站站房600平方米，（6）配套建设供热首站热力系统相关设备的汽水管路、阀件、疏水装置（含疏水泵）、电气配线和控制系统以及土建机房和内部照明、防火、排水、防雷保护、配电室等。购置主要生产及配套设备14台（套） </t>
  </si>
  <si>
    <t>供暖</t>
  </si>
  <si>
    <t>2021.05-2022.04</t>
  </si>
  <si>
    <t>正在试运行，完善管道中</t>
  </si>
  <si>
    <t>21053703218901258375</t>
  </si>
  <si>
    <t>桓国用（2002）字第00070号</t>
  </si>
  <si>
    <t>张立新18653374957</t>
  </si>
  <si>
    <t>田庄镇：1个</t>
  </si>
  <si>
    <t>一、工业项目：1个</t>
  </si>
  <si>
    <t>山东淄博环宇桥梁模板有限公司
模板三维柔性设计与智能焊接一体化技改项目</t>
  </si>
  <si>
    <t>购进PDM三维涉及管理软件及硬件设施，购进日本发那科自动焊接机器人15台，建立自动焊接流水线</t>
  </si>
  <si>
    <t>技改</t>
  </si>
  <si>
    <t>刘鲁敏15963308896</t>
  </si>
  <si>
    <t>2018.06-2023.06</t>
  </si>
  <si>
    <t>购进4台自动焊接机器人设备</t>
  </si>
  <si>
    <t>桓经信技改字〔2018〕54号</t>
  </si>
  <si>
    <t>桓环许字〔2018〕346号</t>
  </si>
  <si>
    <t>节能承诺书2018081</t>
  </si>
  <si>
    <t>张乐15653315567</t>
  </si>
  <si>
    <t>新城镇：5个</t>
  </si>
  <si>
    <t>一、工业项目：4 个</t>
  </si>
  <si>
    <r>
      <rPr>
        <sz val="10"/>
        <rFont val="宋体"/>
        <charset val="134"/>
      </rPr>
      <t>山东金德</t>
    </r>
    <r>
      <rPr>
        <sz val="10"/>
        <color indexed="10"/>
        <rFont val="宋体"/>
        <charset val="134"/>
      </rPr>
      <t>生物科技</t>
    </r>
    <r>
      <rPr>
        <sz val="10"/>
        <rFont val="宋体"/>
        <charset val="134"/>
      </rPr>
      <t>股份有限公司
2000吨/年三甲基乙酸装置精馏工段设备设施技改项目</t>
    </r>
  </si>
  <si>
    <t>在原有厂房及附属设备基础上，对精馏工段设备设施进行整体改造，将现有框架全部拆除，重新设计建造，购置主要生产及配套设备如羰化料缓冲罐1台、水解釜1台、石墨换热器4台、副产混合叔碳酸暂存罐1台、钢结构框架用钢材一宗，新型DCS系统一套及相关配套仪表、硫酸浓缩系统一套及RTO设施一套等</t>
  </si>
  <si>
    <t>唐国良18053399381</t>
  </si>
  <si>
    <t>2021.09-2022.10</t>
  </si>
  <si>
    <t>办理手续中</t>
  </si>
  <si>
    <t>2107-370321-89-02-251170</t>
  </si>
  <si>
    <t>办理中，准备评审</t>
  </si>
  <si>
    <t>毛新吉18553308770</t>
  </si>
  <si>
    <t>淄博鹏鑫精密铸造有限公司
机加工、铸造生产设备技改项目</t>
  </si>
  <si>
    <t>在原有厂房及附属设备基础上，对机加工及铸造生产设备进行改造，购置砂处理设备、数控车床设备81台套。</t>
  </si>
  <si>
    <t>2018.09-2022.09</t>
  </si>
  <si>
    <t>购进部分设备</t>
  </si>
  <si>
    <t>2018-370321-34-03-051438</t>
  </si>
  <si>
    <t>桓环许字[2019]38号</t>
  </si>
  <si>
    <t>王学峰13953366688</t>
  </si>
  <si>
    <t>山东新昊化工有限公司生产系统智能化提升项目</t>
  </si>
  <si>
    <t>在原有额厂房及附属设备基础上，进行智能化提升改造</t>
  </si>
  <si>
    <t>2021.09-2023.09</t>
  </si>
  <si>
    <t>项目进行中</t>
  </si>
  <si>
    <t>达产达效后会对提高产品质量、改善环境、减少污染物排放、安全方面、自动化、信息化水平有所综合提升，产值、利润、税收方面无明显影响。</t>
  </si>
  <si>
    <t xml:space="preserve">李保华13708942156
</t>
  </si>
  <si>
    <t>山东佳宜美包装科技有限公司
纸制品生产项目</t>
  </si>
  <si>
    <t>租赁建筑面积5000平方米，其中生产厂房面积4850平方米，办公及辅助面积150平方米。购置主要生产及配套设备22台（套）。项目建成后年新增纸制品360吨，纸制品总产能年产680吨</t>
  </si>
  <si>
    <t>2021.05-2022.10</t>
  </si>
  <si>
    <t>完成</t>
  </si>
  <si>
    <t>2020-370321-22-03-052969</t>
  </si>
  <si>
    <t>桓环许字[2020]102号</t>
  </si>
  <si>
    <t>郑晓华13853359041</t>
  </si>
  <si>
    <t>二、现代服务业项目：1 个</t>
  </si>
  <si>
    <t>桓台县泓基农业专业合作社现代高效农业田园综合体项目</t>
  </si>
  <si>
    <t>占地1350亩，高效设施农业区主要建设高效蔬菜区、种苗培育产业园；特色高效种植区主要建设葡萄种植示范园、脆桃种植示范园、黄梨种植示范园、樱桃种植示范园、苹果种植示范园。特色农业区主要建设农业科技试验园、特色养殖园；教育农业区主要建设农耕科普基地；体验农业区主要建设农耕农业体验基地</t>
  </si>
  <si>
    <t>现代高效农业</t>
  </si>
  <si>
    <t>2019.05-2022.04</t>
  </si>
  <si>
    <t>高效设施农业区主要建设高效蔬菜区已完成；特色高效种植区主要建设葡萄种植示范园已完成、脆桃种植示范园已完成、苹果种植示范园已完成、冷链物流存储中心已经建设完毕、农机农资存储中心已经完工、智慧园区管理系统正在建设中</t>
  </si>
  <si>
    <t>2019-370321-01-03-022719</t>
  </si>
  <si>
    <t>201937032100000139</t>
  </si>
  <si>
    <t>节能承诺书2019069</t>
  </si>
  <si>
    <t>1、建设用地方面：园区发展配套设施，需要部分建设用地用于进行餐饮和住宿，但空规的调整进度影响了项目的推进；2、人才方面：农业老龄化问题，年轻高学历人才的引进及留用是个难题，影响了农业发展的传承。</t>
  </si>
  <si>
    <t>田峰13723999910</t>
  </si>
  <si>
    <t>马桥镇：23个</t>
  </si>
  <si>
    <t>一、工业项目：16个</t>
  </si>
  <si>
    <t>▲★山东新时代高分子材料有限公司
高端聚烯烃项目</t>
  </si>
  <si>
    <t>年产高端聚烯烃70万吨，占地280亩，主要建设2条年产35万吨聚乙烯装置生产线、配套工程及辅助等设施</t>
  </si>
  <si>
    <t>孙秀玉15805339001</t>
  </si>
  <si>
    <t>该项目有中石油华东设计院有限公司设计，7月份完成详细设计，目前设备订购，准备规划、施工许可手续办理。</t>
  </si>
  <si>
    <t>2106-370321-89-01-800466</t>
  </si>
  <si>
    <t>淄环审[2021]58号</t>
  </si>
  <si>
    <t>鲁发改项审【2022】137号</t>
  </si>
  <si>
    <t>有条件建设区，未纳入成片开发方案，尚未张贴拟征地公告</t>
  </si>
  <si>
    <t>2021年8月委托中国石油华东设计院编制规划，尚未完成</t>
  </si>
  <si>
    <t>张政
15853386001</t>
  </si>
  <si>
    <t>7月</t>
  </si>
  <si>
    <t>★山东博汇纸业股份有限公司
造纸车间及成品仓库升级改造项目</t>
  </si>
  <si>
    <t>对5号机纸机、6号机升级改造，对3个机制纸成品仓进行升级改造，购置磨浆机系统、红外干燥系统、等设备320台套</t>
  </si>
  <si>
    <t>2022.03-2024.06</t>
  </si>
  <si>
    <t>改造项目：原来是募投项目，计划上市融资来建设，但上市融资未完成，暂时搁置</t>
  </si>
  <si>
    <t>/</t>
  </si>
  <si>
    <t>2012-370321-07-2-986393、2101-370321-07-02-268039、2101-370321-07-02-696400</t>
  </si>
  <si>
    <t>桓行审项[2021]4号、节能承诺书2021004、节能承诺书2021005</t>
  </si>
  <si>
    <t>桓国用(2006)第G060265号、桓国用(2006)第G060266号、桓国用(2006)第G060269号、桓国用（2008）第G08105号、桓国用（2009）第G009148号</t>
  </si>
  <si>
    <t>建字第37鲁03-6-2017019号、建字第37鲁03-6-2017026号</t>
  </si>
  <si>
    <t>罗东
13853381420</t>
  </si>
  <si>
    <t>▲★山东旭正新材料有限公司
特种聚氨酯项目</t>
  </si>
  <si>
    <t>年产特种聚氨酯15万吨，占地100亩，总建筑面积4.9万平方米，主要建设建设6个车间、1座研发中心、5个仓库及配电室等配套设施</t>
  </si>
  <si>
    <t>2021.10-2022.12</t>
  </si>
  <si>
    <t>施工队进厂，垒院墙施工中。</t>
  </si>
  <si>
    <t>2020-370321-26-03-146689</t>
  </si>
  <si>
    <t>淄环审[2021]71号</t>
  </si>
  <si>
    <t>桓行审项[2021]19号</t>
  </si>
  <si>
    <t>鲁（2021）桓台县不动产权第0031177号</t>
  </si>
  <si>
    <t>规划设计方案报送至县自然资源局，尚未办结</t>
  </si>
  <si>
    <t>3月份委托山东鸿运工程公司编制施工图，尚未编制完成</t>
  </si>
  <si>
    <t>因产品调整，正在重新进行安全预评价</t>
  </si>
  <si>
    <t>苗明
13805339089</t>
  </si>
  <si>
    <t>★山东清河化工科技有限公司
双氧水法环氧丙烷装置及配套双氧水装置项目</t>
  </si>
  <si>
    <t>年产环氧丙烷30万吨、双氧水90万吨；占地677亩；主要建设环氧丙烷、双氧水等装置及配套公用设施等</t>
  </si>
  <si>
    <t>高端化工</t>
  </si>
  <si>
    <t>2021.01-2021.12</t>
  </si>
  <si>
    <t>设备安装，工艺配管，仪器仪表安装</t>
  </si>
  <si>
    <t>2019-370300-25-03-058626</t>
  </si>
  <si>
    <t>淄环审[2020]87号</t>
  </si>
  <si>
    <t>鲁发改政务[2020]143号（266102吨）</t>
  </si>
  <si>
    <t>鲁（2021）桓台县不动产权第0001535号、鲁（2021）桓台县不动产权第0001536号、鲁（2021）桓台县不动产权第0001534号</t>
  </si>
  <si>
    <t>建字第370321202121046号</t>
  </si>
  <si>
    <t>370321202108250201、370321202108250101</t>
  </si>
  <si>
    <t>淄应急危化项目审字〔2020〕0034号</t>
  </si>
  <si>
    <t>★山东清河化工科技有限公司
催化裂化升级改造项目</t>
  </si>
  <si>
    <t>年处理石脑油、蜡油160万吨；占地300亩；改造160万吨/年催化裂化装置一套及配套建设70万吨/年裂化汽油加氢装置、40万吨/年芳烃抽提装置、15/4万吨/年MTBE/丁烯-1装置、10万吨/年丁二烯抽提装置、10万NM3/hPSA装置及配套工程</t>
  </si>
  <si>
    <t>化工</t>
  </si>
  <si>
    <t>2021.01-2022.12</t>
  </si>
  <si>
    <t>2020-370321-25-03-007406</t>
  </si>
  <si>
    <t>淄环审[2020]62号</t>
  </si>
  <si>
    <t>桓行审项[2020]11号</t>
  </si>
  <si>
    <t>鲁（2021）桓台县不动产权第0000445号</t>
  </si>
  <si>
    <t>淄应急危化项目审字〔2020〕0038号</t>
  </si>
  <si>
    <t>★淄博华汇纸业股份有限公司
高档信息用纸及化机浆项目</t>
  </si>
  <si>
    <t>年产高档信息用纸45万吨、化机浆20万吨；总建筑面积9万平方米，占地209亩；主要建设高档信息用纸车间、化机浆车间等，购置设备共154台（套）</t>
  </si>
  <si>
    <t>2019.05-2022.12</t>
  </si>
  <si>
    <t>①造纸厂房结构完成；
②钢结构屋面建设10%；
③纸机基础螺栓、基础板安装完成；
④纸机行车已到位，准备行车安装</t>
  </si>
  <si>
    <t>①纸机主跨钢结构屋面完成，墙体砌筑完成80%；②纸机主跨三台行车安装完成；③纸机主体烘缸吊装就位完成80%；④纸机管道吊支架、非标罐体制作、电缆桥架支架已开始安装。⑤碎解车间及立体仓库车间桩基开始施工。</t>
  </si>
  <si>
    <t>2017-370321-22-03-053881；
2018-370321-22-03-018221</t>
  </si>
  <si>
    <t>淄环审[2018]21号
淄环审[2018]41号</t>
  </si>
  <si>
    <t>鲁发改项审[2022]80号</t>
  </si>
  <si>
    <t>桓国用（2004）第G040023号
桓国用（2006）第G060161号</t>
  </si>
  <si>
    <t>建字第3703-6-2018467</t>
  </si>
  <si>
    <t>370321201812190101</t>
  </si>
  <si>
    <t>企业自行组织备查。已有安全设施设计专篇专家评审意见，安全验收投产后办理</t>
  </si>
  <si>
    <t>约152亩土地无土地证</t>
  </si>
  <si>
    <t>★淄博尚正新材料科技有限公司
淄博尚正新材料科技有限公司
聚氨酯新材料及配套产品建设项目</t>
  </si>
  <si>
    <t>年产聚氨酯新材料及配套产品31.5万吨；占地221.6亩，总建筑面积5.1万平方米；主要建设生产车间及辅助设施等；购置设备1547台（套）</t>
  </si>
  <si>
    <t>尚正工程建设进度：一期建设工程主体装置施工基本完成，设备订购基本完成，目前正在进行外围辅助装置施工。</t>
  </si>
  <si>
    <t>2019-370300-26-03-027381</t>
  </si>
  <si>
    <t>鲁发改政务[2021]95号（33995.96吨）</t>
  </si>
  <si>
    <t>鲁（2021）桓台县不动产权第0000497号</t>
  </si>
  <si>
    <t>建字第370321202121026</t>
  </si>
  <si>
    <t>370321202104090401</t>
  </si>
  <si>
    <t>淄应急危化项目审字〔2020〕0031号</t>
  </si>
  <si>
    <t>董伟
13581020492</t>
  </si>
  <si>
    <t>▲★山东海鸣新材料有限公司
改性尼龙项目</t>
  </si>
  <si>
    <t>年产改性尼龙5万吨，改造厂房1.8万平方米，建设公用工程和储运工程，共建设20条生产线，购置主要生产设备106台套</t>
  </si>
  <si>
    <t>项目正常推进中</t>
  </si>
  <si>
    <t>2020-370321-29-03-086208</t>
  </si>
  <si>
    <t>桓环许字（2021）24号</t>
  </si>
  <si>
    <t>节能承诺2021080</t>
  </si>
  <si>
    <t>三同时已办结</t>
  </si>
  <si>
    <t>刘丽
16605332017</t>
  </si>
  <si>
    <t>★淄博正成新材料科技有限公司
环保可降解新材料及特种胺建设项目</t>
  </si>
  <si>
    <t>年产25万吨环保可降解新材料，占地200亩，总建筑面积5.5万平方米，主要建设端氨基聚醚、聚已内酯多元醇等生产厂房，购置生产及辅助设备共计1007台（套）</t>
  </si>
  <si>
    <t>2022.09-2024.10</t>
  </si>
  <si>
    <t>目前手续尚在办理中</t>
  </si>
  <si>
    <t>2109-370321-89-01-549416</t>
  </si>
  <si>
    <t>★山东清河化工科技有限公司
窄分布超高分子量聚丙烯项目</t>
  </si>
  <si>
    <t>年产30万吨窄分布超高分子量聚丙烯，占地30亩，建筑面积约8000平方米，建设30万吨/年聚丙烯装置、配套工程及辅助设施，购置主要设备106台（套）</t>
  </si>
  <si>
    <t>2022.07-2023.06</t>
  </si>
  <si>
    <t>该项目有中石油华东设计院有限公司设计，7月份完成详细设计，目前设备订够，准备规划、施工许可手续办理。</t>
  </si>
  <si>
    <t>2108-370300-89-01-326936</t>
  </si>
  <si>
    <t>淄环审[2022]33号</t>
  </si>
  <si>
    <t>12月，委托淄博开元节能公司编制节能报告书，已完成初稿</t>
  </si>
  <si>
    <t>鲁（2017）桓台县不动产权第0006577号</t>
  </si>
  <si>
    <t>目前正在对接方案编制事宜</t>
  </si>
  <si>
    <t>★淄博正大新材料科技有限公司
端氨基聚醚（聚醚胺）建设项目</t>
  </si>
  <si>
    <t>年产4万吨端氨基聚醚（聚醚胺），占地78.4亩，主要建设端氨基聚醚（聚醚胺）装置、公用工程站及配套公用辅助工程等，采购端氨基聚醚生产设备及辅助设备共计276台（套）</t>
  </si>
  <si>
    <t>项目已完成立项、土地、规划、环评、能评、施工许可等手续，并开工建设，目前已完成院墙、道路和罐区基础建设，完成投资0.9亿元，占总投资的25%。</t>
  </si>
  <si>
    <t>2111-370321-89-01-880465</t>
  </si>
  <si>
    <t>淄桓审（2022）27号</t>
  </si>
  <si>
    <t>鲁发改项审[2022]251号（30385.67吨）</t>
  </si>
  <si>
    <t>鲁[2022]桓台县不动产权第0003662号</t>
  </si>
  <si>
    <t>无</t>
  </si>
  <si>
    <t>地字第370321202221003号、建字第370321202221015号</t>
  </si>
  <si>
    <t>370321202204130201、0301、0401、0501、0601、0701、0801、0901</t>
  </si>
  <si>
    <t>淄应急危化项目审字[2022]0120号</t>
  </si>
  <si>
    <t>山东金诚重油化工有限公司
1200m3/h污水改扩建项目</t>
  </si>
  <si>
    <t>占地100亩，总建筑面积28934平方米，购置主要生产及配套设备241台（套）</t>
  </si>
  <si>
    <t>2022.01-2023.12</t>
  </si>
  <si>
    <t>地下管网施工，混凝土框架及污水池施工</t>
  </si>
  <si>
    <t>2109-370321-89-02-292512</t>
  </si>
  <si>
    <t>桓环许字[2022]28号</t>
  </si>
  <si>
    <t>桓行审项（2021）85号</t>
  </si>
  <si>
    <t>已批前公示完毕，30号之前办结</t>
  </si>
  <si>
    <t>张政15853386001</t>
  </si>
  <si>
    <t>山东海力化工股份有限公司
能源管控中心数据集中管理二期工程</t>
  </si>
  <si>
    <t>建设信息中心，信息化和工业化深度结合，用信息、智能为牵引，更安全、合规的开展生产经营活动</t>
  </si>
  <si>
    <t>新一代信息技术</t>
  </si>
  <si>
    <t>项目还未进展</t>
  </si>
  <si>
    <t>黄玉水13626388805</t>
  </si>
  <si>
    <t>淄博国龙混凝土有限公司
商用混凝土项目</t>
  </si>
  <si>
    <t>年产40万立方商用混凝土，占地30亩，新建建筑面积15900平，方米，购置墙板生产线、叠合板生产线、建筑材料生产线等设备50套</t>
  </si>
  <si>
    <t>2021.06-2023.06</t>
  </si>
  <si>
    <t>项目已经建设完成，目前正在试运行中</t>
  </si>
  <si>
    <t>桓环许字[2017]401号</t>
  </si>
  <si>
    <t>三同时已完结</t>
  </si>
  <si>
    <t>董其江
13964495994</t>
  </si>
  <si>
    <t>山东海力化工股份有限公司
己内酰胺废液焚烧炉技改项目</t>
  </si>
  <si>
    <t>为提升焚烧炉烟气排放标准现委托武锅能源工程有限公司改造 ，满足最终排放标准氮氧化合物50mg/Nm³,二氧化硫35mg/nm³，颗粒物10mg/nm³</t>
  </si>
  <si>
    <t>环保提升</t>
  </si>
  <si>
    <t>项目接近尾声</t>
  </si>
  <si>
    <t>2111-370321-89-02-35532</t>
  </si>
  <si>
    <t>淄环审[2016]15号</t>
  </si>
  <si>
    <t>安评报告办理中</t>
  </si>
  <si>
    <t>金立海
13864349048</t>
  </si>
  <si>
    <t>山东海鸣新型材料有限公司
隔热条项目</t>
  </si>
  <si>
    <t>年产2亿米隔热条，租赁建筑物9000平方米，生产线40条，年产2亿米隔热条</t>
  </si>
  <si>
    <t>2105-370321-89-01-400893</t>
  </si>
  <si>
    <t>桓环许字[2021]39号</t>
  </si>
  <si>
    <t>节能承诺书2021068</t>
  </si>
  <si>
    <t>二、现代服务业项目：4个</t>
  </si>
  <si>
    <t>★山东金诚重油化工有限公司
储运系统改扩建项目</t>
  </si>
  <si>
    <t>新增原油及成品油库容26.5万平方米，占地380亩，建设大型全自动化装卸车平台6个和停车区域2个</t>
  </si>
  <si>
    <t>详细设计已完毕，钢材采购</t>
  </si>
  <si>
    <t>批前公示中，4月30日办结</t>
  </si>
  <si>
    <t>节能承诺书2019002</t>
  </si>
  <si>
    <t>未纳入成片开发方案、征地材料组卷未完成</t>
  </si>
  <si>
    <t>与建委设计院对接中，5月底公示完毕</t>
  </si>
  <si>
    <t>规划公示后审图</t>
  </si>
  <si>
    <t>规划批前公示后，县自然资源局出具施工图审审查证明，6月底完成施工图审查，土地手续到位后办证。</t>
  </si>
  <si>
    <t>4月</t>
  </si>
  <si>
    <t>山东新坐标农业开发有限公司
特色农业生态园建设项目</t>
  </si>
  <si>
    <t>流转土地3000亩建设冰葡萄基地；流转土地1000亩建设雪桃基地；建设年产能900千升葡萄酒庄、地下酒窖及酒文化展厅；扩建年产能2000吨雪桃、桑葚、脆口李果酒；建设2500米长穗紫藤花园</t>
  </si>
  <si>
    <t>2019.03-2024.02</t>
  </si>
  <si>
    <t>受疫情影响，目前施工队暂未进场施工。</t>
  </si>
  <si>
    <t>2019-370321-05-03-017706</t>
  </si>
  <si>
    <t>尚未办理，根据项目建设内容，扩建年产能2000吨雪桃、桑葚、脆口李果酒，需要办理环评报告表</t>
  </si>
  <si>
    <t>0</t>
  </si>
  <si>
    <t>金文
13583345728</t>
  </si>
  <si>
    <t>山东“新坐标”休闲观光区项目</t>
  </si>
  <si>
    <t>建设4000平方米的钢结构、全封闭的昆虫养殖生产车间一处及相关配套设施；建设1000平方米的昆虫标本展示、演示、教学、实践、与亲身感受为一体的科普大厅一处及相关配套设施；建设占地面积100亩的环境培训基地、户外婚礼基地、观光餐厅、儿童乐园</t>
  </si>
  <si>
    <t>精品旅游</t>
  </si>
  <si>
    <t>山东新坐标农业开发公司
桓台县标准化葡萄种植及葡萄酒产业数字化关键技术研究与示范项目</t>
  </si>
  <si>
    <t>葡萄生长全周期数字化管理，种植采摘全流程无人化作业，葡萄深加工一体化标准产业线建设。构建环境—主栽品种—栽培技术—智能装备—信息化管理一体化的优质酿酒葡萄现代生产技术体系</t>
  </si>
  <si>
    <t>2019-370321-05-03-017711</t>
  </si>
  <si>
    <t>三、生态环保及基础设施项目：3个</t>
  </si>
  <si>
    <t>★山东博汇纸业股份有限公司
绿色环保能源综合利用之废水处理改造项目</t>
  </si>
  <si>
    <t>将污水处理厂提升至设计规模日处理能力10万吨,新建日处理3万方中水回用系统，新增潜水搅拌机、污泥回流泵、平板膜池曝气风机等设备，空气搅拌系统及厌氧处理系统等设施</t>
  </si>
  <si>
    <t>基础设施</t>
  </si>
  <si>
    <t>2022.03-2022.10</t>
  </si>
  <si>
    <t>清理厌氧池</t>
  </si>
  <si>
    <t>2020-370321-46-03-145522</t>
  </si>
  <si>
    <t>桓环许字[2021]21号</t>
  </si>
  <si>
    <t>节能承诺书2021018</t>
  </si>
  <si>
    <t>桓国用（2008）第G08106号</t>
  </si>
  <si>
    <t>★山东博汇纸业股份有限公司
绿色环保能源综合利用之固体废物环保综合处置项目</t>
  </si>
  <si>
    <t>日处理污泥290吨，总建筑面积1万平方米，新建废塑料处理车间、废木头处理车间、污泥干化处理车间，主要购进破碎机、粉碎机、带式脱水机、桨叶干化机、污泥切条机等设备</t>
  </si>
  <si>
    <t>废塑料处理车间和污泥干化车间已完成建设，设备已安装完成；废木头处理车间正在安装设备</t>
  </si>
  <si>
    <t>2020-370321-77-03-145541</t>
  </si>
  <si>
    <t>节能承诺书2021023</t>
  </si>
  <si>
    <t>桓国用（2006）第G060144号和桓国用（2000）字第000612号</t>
  </si>
  <si>
    <t>淄博开创热力有限公司马桥镇博汇电厂余热利用低温水供热项目和化工产业园区工业蒸汽项目</t>
  </si>
  <si>
    <t>1、余热利用低温水供热项目：新建一条DN800的埋地主管网，长度4.39公里。2、化工产业园区工业蒸汽项目：新敷设一条DN500的架空复合保温蒸汽管网，长度共计约为3.35公里</t>
  </si>
  <si>
    <t>2020.12-2022.10</t>
  </si>
  <si>
    <t>杏花河一段150米架空官网修建完成，剩余架空管网和埋地管网正在规划布局，暂无施工计划</t>
  </si>
  <si>
    <t>桓行审项（2020）20号</t>
  </si>
  <si>
    <t>桓环许字[2021]1号</t>
  </si>
  <si>
    <t>节能承诺书2020230</t>
  </si>
  <si>
    <t xml:space="preserve">季大宝
15589333203
</t>
  </si>
  <si>
    <t>荆家镇：2个</t>
  </si>
  <si>
    <t>淄博海科高分子材料有限公司
塑料颗粒改性生产项目</t>
  </si>
  <si>
    <t>占地10亩，购置主要生产及配套设备6套</t>
  </si>
  <si>
    <t>郭强18053399520</t>
  </si>
  <si>
    <t>2021.08-2022.12</t>
  </si>
  <si>
    <t>已进入试生产阶段。</t>
  </si>
  <si>
    <t>2000吨</t>
  </si>
  <si>
    <t>200万</t>
  </si>
  <si>
    <t>335万</t>
  </si>
  <si>
    <t>2109-370321-89-01-662311</t>
  </si>
  <si>
    <t>桓环许字[2022]4号</t>
  </si>
  <si>
    <t>不单独做节能报告</t>
  </si>
  <si>
    <t>ZHWD22-Q-005</t>
  </si>
  <si>
    <t>张成森18678101896</t>
  </si>
  <si>
    <t>淄博百萃源现代智慧农业有限公司
数字化农业生态园区项目</t>
  </si>
  <si>
    <t>1、增加种植品类和面积；2、配套冷链物流车，实现冷链配送；3、搭建展厅，展销农场自有产品；4、开设直营店；5、考察数字信息设备，配套现有大棚和绿色种植</t>
  </si>
  <si>
    <t>2021.08-2026.08</t>
  </si>
  <si>
    <t>园区数字化农业设施更新。</t>
  </si>
  <si>
    <t>1760万</t>
  </si>
  <si>
    <t>324万</t>
  </si>
  <si>
    <t>行业免税</t>
  </si>
  <si>
    <t>2106-370321-89-03-479778</t>
  </si>
  <si>
    <t>节能承诺书2021090</t>
  </si>
  <si>
    <t>胡格18764300705</t>
  </si>
  <si>
    <t>起凤镇：4个</t>
  </si>
  <si>
    <t>一、工业项目：4个</t>
  </si>
  <si>
    <t>★山东仁丰特种材料股份有限公司
玻璃纤维毡项目</t>
  </si>
  <si>
    <t>年产玻璃纤维毡2万吨，占地26亩，总建筑面积1.5万平方米，主要建设生产厂房及仓库，购置流浆箱、施胶机等主要生产及配套设备190台（套）</t>
  </si>
  <si>
    <t>高奎道18853371806</t>
  </si>
  <si>
    <t>利用原有车间建设的1092试验生产线正在进行设备安装，其余2条生产线正在进行方案论证和设备考察</t>
  </si>
  <si>
    <t>2106-370321-89-01-189359</t>
  </si>
  <si>
    <t>桓环许字﹝2021﹞46号</t>
  </si>
  <si>
    <t>鲁发改项审[2022]31号</t>
  </si>
  <si>
    <t>鲁2019桓台县不动产权第0008987号</t>
  </si>
  <si>
    <t>刘雷
18053351035</t>
  </si>
  <si>
    <t>★山东中保康医疗器具有限公司
预充式冲管注射器项目</t>
  </si>
  <si>
    <t>年产预充式冲管注射器3.3亿支，占地52亩，总建筑面积1.8万平方米，购置主要生产及配套设备110台（套）</t>
  </si>
  <si>
    <t>新医药</t>
  </si>
  <si>
    <t>正在进行厂房内部、车间的设计、净化施工以及生产线设备的引进工作</t>
  </si>
  <si>
    <t>2019-370321-27-03-065806</t>
  </si>
  <si>
    <t>桓环许字（2020）33号</t>
  </si>
  <si>
    <t>节能承诺2020178</t>
  </si>
  <si>
    <t>桓国用（2013）第06945号</t>
  </si>
  <si>
    <t>建字第3703-6-2019225号</t>
  </si>
  <si>
    <t>370321202003170101</t>
  </si>
  <si>
    <t>企业自行组织备查。安全设施设计审查报告已完成，项目建成后进行安全验收</t>
  </si>
  <si>
    <t>张方亮
13583376625</t>
  </si>
  <si>
    <t>山东泰宝信息科技集团有限公司
基于多维信息关联技术的智能化提升产业项目</t>
  </si>
  <si>
    <t>购置数码印刷机、烫印机、复合机、信息化系统等国产生产设备和系统82台（套）</t>
  </si>
  <si>
    <t>2021.11-2024.12</t>
  </si>
  <si>
    <t>在原有厂房及附属设备基础上已完成少量设备的更新改造</t>
  </si>
  <si>
    <t>2107-370321-89-02-332222</t>
  </si>
  <si>
    <t>桓环许字〔2021〕54号</t>
  </si>
  <si>
    <t>节能承诺书2021110</t>
  </si>
  <si>
    <t>荆诺17865588129</t>
  </si>
  <si>
    <t>山东中保康医疗器具有限公司
无针注射器智能化技术改造项目</t>
  </si>
  <si>
    <t>购置注塑机、模具、组装机、包装封口机、灭菌柜等生产、检测设备50余台/套，实现年产无针注射器耗材1200万套的生产能力</t>
  </si>
  <si>
    <t>项目前期环评手续的办理，目前暂未开工</t>
  </si>
  <si>
    <t>2111-370321-89-02-731978</t>
  </si>
  <si>
    <t>节能承诺书2021227</t>
  </si>
  <si>
    <t>果里镇：39个</t>
  </si>
  <si>
    <t>一、工业项目：32个</t>
  </si>
  <si>
    <t>★淄博海益精细化工有限公司
绿色低碳正丁烷法顺酐项目</t>
  </si>
  <si>
    <t>年产绿色低碳正丁烷法顺酐10万吨、副产品异丁烷6.3万吨，占地50亩，总建筑面积3420平方米，主要建设绿色低碳正丁烷法顺酐装置及配套设施，购置160台国产设备</t>
  </si>
  <si>
    <t>张文茹13589538811</t>
  </si>
  <si>
    <t>2022.10-2024.06</t>
  </si>
  <si>
    <t>变更为山东辰海新材料有限公司绿色可降解材料一体化项目重新办理手续。</t>
  </si>
  <si>
    <t>2202-370300-89-01-288088</t>
  </si>
  <si>
    <t>委托山东海美侬项目咨询有限公司编制环境影响评价报告，预计4月底完成</t>
  </si>
  <si>
    <t>预计4月底完成</t>
  </si>
  <si>
    <t>鲁（2018）桓台县不动产权第0011757号</t>
  </si>
  <si>
    <t>王一鸣18253385151</t>
  </si>
  <si>
    <t>★淄博海益精细化工有限公司
聚烯烃改性材料项目</t>
  </si>
  <si>
    <t>年产高性能无规共聚及抗冲共聚聚丙烯15万吨；总建筑面积0.8万平方米，占地23.5亩；主要建设15万吨/年聚烯烃装置一套，购置反应器、塔器、换热器、机泵等137台（套）</t>
  </si>
  <si>
    <t>2020-370321-26-03-067253</t>
  </si>
  <si>
    <t>淄环审[2021]28号</t>
  </si>
  <si>
    <t>鲁发改项审【2022】136号</t>
  </si>
  <si>
    <t>桓国用（2013）第00611号</t>
  </si>
  <si>
    <t>12月委托淄博建委设计院编制规划设计图，尚未完成</t>
  </si>
  <si>
    <t>★淄博中南锦晟产业园建设运营有限公司中南高科·创智未来产业小镇建设项目</t>
  </si>
  <si>
    <t>总建筑面积23.8万平方米，占地326亩；主要建设标准化厂房、配套用房等</t>
  </si>
  <si>
    <t>2020.05-2023.05</t>
  </si>
  <si>
    <t>二期15.17.19#楼房心土回填完成，准备浇筑正负零地面；16.18.24基础浇筑完成，正进行地梁钢筋绑扎，一流水永临结合道路完成60%</t>
  </si>
  <si>
    <t>20万元/亩</t>
  </si>
  <si>
    <t>2020-370321-47-03-038672</t>
  </si>
  <si>
    <t>202037032100000169</t>
  </si>
  <si>
    <t>鲁（2020）桓台县不动产权第0004647号</t>
  </si>
  <si>
    <t>建字第370321202021009号</t>
  </si>
  <si>
    <t>370321202006180101</t>
  </si>
  <si>
    <t>于兰荣
13695335593</t>
  </si>
  <si>
    <t>★淄博太极工业搪瓷有限公司
搪玻璃机械装备制造项目</t>
  </si>
  <si>
    <t>年产搪玻璃机械设备3000台；总建筑面积5.9万平方米，占地88.5亩；新建厂房及办公辅助设施等，购置起重行车、离子数控切割机、冲孔及焊接机器人21台</t>
  </si>
  <si>
    <t>智能
装备</t>
  </si>
  <si>
    <t>2021.04-2022.12</t>
  </si>
  <si>
    <t>钢结构建设完成，墙板工作正在建设，陆续准备地面硬化工作</t>
  </si>
  <si>
    <t>2019-370321-35-03-085656</t>
  </si>
  <si>
    <t>桓环许字[2021]3号</t>
  </si>
  <si>
    <t>桓行审项[2020]22号</t>
  </si>
  <si>
    <t>鲁（2020）桓台县不动产权第0000043号</t>
  </si>
  <si>
    <t>370321202121016</t>
  </si>
  <si>
    <t>370321202104290101</t>
  </si>
  <si>
    <t>企业自行组织备查。安全生产条件综合分析报告已编制，安全设施设计正在编制</t>
  </si>
  <si>
    <t>徐珂15053366676</t>
  </si>
  <si>
    <t>★山东天齐华迅汽车园区发展有限公司
天齐·创新创业中心项目</t>
  </si>
  <si>
    <t>总建筑面积7万平方米，占地49亩；主要建设创客商街和创客办公区域等</t>
  </si>
  <si>
    <t>创新平台</t>
  </si>
  <si>
    <r>
      <rPr>
        <sz val="10"/>
        <rFont val="宋体"/>
        <charset val="134"/>
      </rPr>
      <t>2020.01-202</t>
    </r>
    <r>
      <rPr>
        <sz val="10"/>
        <rFont val="宋体"/>
        <charset val="134"/>
      </rPr>
      <t>3</t>
    </r>
    <r>
      <rPr>
        <sz val="10"/>
        <rFont val="宋体"/>
        <charset val="134"/>
      </rPr>
      <t>.05</t>
    </r>
  </si>
  <si>
    <t>7#8#楼已完工交付，3#5#楼主体完成，正进行外墙施工。2#楼正清理现场，办理文物勘探手续，准备进入施工。</t>
  </si>
  <si>
    <t>2020-370321-50-03-003626</t>
  </si>
  <si>
    <t>202037032100000029</t>
  </si>
  <si>
    <t>桓国用（2014）第03272号</t>
  </si>
  <si>
    <t>建字第3703-6-2020017号</t>
  </si>
  <si>
    <t>370321202004300401/0501</t>
  </si>
  <si>
    <t>疫情影响，进度缓慢。2#楼受文物勘探进度影响施工进展。</t>
  </si>
  <si>
    <t>何江华
15615633218</t>
  </si>
  <si>
    <t>★山东汇丰石化集团有限公司
环氧丙烷及工程材料绿色智造项目</t>
  </si>
  <si>
    <t>年产环氧丙烷8万吨、联产苯乙烯60万吨、工程材料60万吨；占地1566亩，建设28万吨环氧丙烷联产60万吨苯乙烯装置及60万吨工程材料装置及附属配套设施，购置设备4000余台套</t>
  </si>
  <si>
    <t>2022.07-2024.12</t>
  </si>
  <si>
    <t>手续办理及旧村拆迁</t>
  </si>
  <si>
    <t>2110-370300-89-01-406940</t>
  </si>
  <si>
    <t>2021年4月委托山东省工程咨询院协助编制能评报告书，目前报告已报送省政务平台，待评审</t>
  </si>
  <si>
    <t>1566亩土地（村镇用地799亩，新增建设指标用地767亩）</t>
  </si>
  <si>
    <t>★山东天齐华源产业园区发展有限公司
天齐汽车产业园项目</t>
  </si>
  <si>
    <t>占地170亩，总建筑面积15万平方米，主要建设品牌新能源汽车交付中心，汽车经销企业总部办公中心，新能源商用车展销及运营服务中心，新能源汽车智能充/换电场站和车联网大数据平台，二手车精品展厅及二手车出口贸易中心，汽车后服务市场</t>
  </si>
  <si>
    <t>商贸</t>
  </si>
  <si>
    <t>2022.10-2025.10</t>
  </si>
  <si>
    <t>2110-370321-89-01-795522</t>
  </si>
  <si>
    <t>12月25日委托博远工程有限公司编制节能报告书，尚未完成</t>
  </si>
  <si>
    <t>170亩增减挂钩指标未落实，尚未纳入成片开发方案</t>
  </si>
  <si>
    <t>朱津锐
18661800908</t>
  </si>
  <si>
    <t>淄博雷法耐火材料有限公司
环保高性能耐火材料项目</t>
  </si>
  <si>
    <t>年产2.5万吨环保高性能耐火材料，占地10 亩，项目新建建筑、构筑物总面积 7300 平方米，其中：生产厂房面积 4700 平方米，仓库和产品分拣车间面积约 2600 平方米。购置主要生产及配套设备 33 台（套）</t>
  </si>
  <si>
    <t>2022.03-2023.07</t>
  </si>
  <si>
    <t>2109-370321-89-01-472647</t>
  </si>
  <si>
    <t>等待评审</t>
  </si>
  <si>
    <t>侯建东15898712177</t>
  </si>
  <si>
    <t>滔璞新材料科技（山东）有限公司
高回弹、慢回弹枕头生产项目</t>
  </si>
  <si>
    <t>利用原有建建筑、构筑物总面积1600平方米，购置主要生产及配套设备10台（套）</t>
  </si>
  <si>
    <t>2022.01-2022.06</t>
  </si>
  <si>
    <t>内部装修</t>
  </si>
  <si>
    <t>2109-370321-89-01-240752</t>
  </si>
  <si>
    <t>董伟13581044860</t>
  </si>
  <si>
    <t>桓台县果里镇东义和村村民委员会标准化厂房建设项目</t>
  </si>
  <si>
    <t>新建标准化厂房总面积6000平米，地上一层、局部三层，钢框架结构</t>
  </si>
  <si>
    <t>2021.12-2022.07</t>
  </si>
  <si>
    <t>开槽已完成</t>
  </si>
  <si>
    <t xml:space="preserve"> 2108-370321-89-01-790049</t>
  </si>
  <si>
    <t>建字第370321202121080</t>
  </si>
  <si>
    <t>已完成</t>
  </si>
  <si>
    <t>张永18678109007</t>
  </si>
  <si>
    <t>山东艾丰家居用品有限公司
日用工艺品后加工项目</t>
  </si>
  <si>
    <t>利用原有建筑、构筑物总面积4800平方米，购置主要生产及配套设备2套</t>
  </si>
  <si>
    <t>2021.11-2022.01</t>
  </si>
  <si>
    <t>设备安装试生产</t>
  </si>
  <si>
    <t>2108-370321-89-01-750250</t>
  </si>
  <si>
    <t>节能承诺书2021147</t>
  </si>
  <si>
    <t>腾茂美13964426980</t>
  </si>
  <si>
    <t>山东义丰环保机械股份有限公司
铆焊车间生产设备数字化改造</t>
  </si>
  <si>
    <t xml:space="preserve">数字化车间软件系统与企业 ERP、PDM、MES 系统 </t>
  </si>
  <si>
    <t>高端装备</t>
  </si>
  <si>
    <t>2021.08-2023.07</t>
  </si>
  <si>
    <t>PLM、ERP系统调研</t>
  </si>
  <si>
    <t xml:space="preserve"> 2108-370321-89-02-727020</t>
  </si>
  <si>
    <t>赵强15853352688</t>
  </si>
  <si>
    <t>山东汇丰石化集团有限公司
100千伏输变电工程项目</t>
  </si>
  <si>
    <t>建设110千伏输变电工程及配套设施，新建110千伏海一变电站进线两回</t>
  </si>
  <si>
    <t>2020.10-2022.10</t>
  </si>
  <si>
    <t>竣工</t>
  </si>
  <si>
    <t>2019-370300-44-02-035779</t>
  </si>
  <si>
    <t>淄环辐表审【2019】021</t>
  </si>
  <si>
    <t>桓国用2013第00679号</t>
  </si>
  <si>
    <t>山东嘉弘机械有限公司高颈法兰和高端涂层加工项目</t>
  </si>
  <si>
    <t>占地22亩，建设生产厂房，新购入机械加工设备</t>
  </si>
  <si>
    <t>2021.10-2022.06</t>
  </si>
  <si>
    <t>钢结构建设完成，墙板工作完成约80%，陆续准备地面硬化工作</t>
  </si>
  <si>
    <t>2019-370321-33-03-084906</t>
  </si>
  <si>
    <t>桓环许字[2020]112号</t>
  </si>
  <si>
    <t>节能承诺</t>
  </si>
  <si>
    <t>鲁2020桓台县不动产权第0003171号</t>
  </si>
  <si>
    <t>建字第370321202021018</t>
  </si>
  <si>
    <t>370321202108130301；370321202108130201；370321202108130101</t>
  </si>
  <si>
    <t>山东首丰智能环保装备有限公司
环保装备制造项目</t>
  </si>
  <si>
    <t>占地18亩，无动土建设，租赁建筑、构筑物总面积7000平方米，办公室及仓库1000平方米。购置主要生产及配套设备85台（套），计划购置行车、焊接机器人、卷板机、自动切割机、焊机、焊烟除尘器等</t>
  </si>
  <si>
    <t>2021.06-2024.05</t>
  </si>
  <si>
    <t>购买部分设备</t>
  </si>
  <si>
    <t>2105-370321-89-01-729110</t>
  </si>
  <si>
    <t>节能承诺书2021073</t>
  </si>
  <si>
    <t>吴学兵13561646688</t>
  </si>
  <si>
    <t>山东汽车弹簧厂淄博有限公司
商用车悬架零部件智能生产项目</t>
  </si>
  <si>
    <t>年产40.1万件商用车悬架零部件，占地60亩，新建建筑物总面积8000平方米，其中：智能生产车间6400平方米，仓库1000平方米，检测中心600平方米。购置单元自动化设备、工业机器人、CNC加工中心及配套设施等94台（套）</t>
  </si>
  <si>
    <t>2020.05-2022.12</t>
  </si>
  <si>
    <t>受疫情影响，新厂房建设计划5月份开工。正在进行招投标及监理等施工许可手续办理工作</t>
  </si>
  <si>
    <t xml:space="preserve">2020-370321-36-03-044470 </t>
  </si>
  <si>
    <t>桓环许字[2020]100号</t>
  </si>
  <si>
    <t>桓行审项（2020）9号</t>
  </si>
  <si>
    <t>鲁（2020）桓台县不动产权第0004000、鲁（2020）桓台县不动产权第0003999</t>
  </si>
  <si>
    <t>建字第370321202021050</t>
  </si>
  <si>
    <t>于鸿雁18560360566</t>
  </si>
  <si>
    <t>淄博鲁川气体有限公司空分设备技改项目</t>
  </si>
  <si>
    <t>无需新增土地，在原有厂房及附属设备基础上进行改造，主要进行冷箱精馏塔及仪控系统升级换代</t>
  </si>
  <si>
    <t>2021.04-2022.06</t>
  </si>
  <si>
    <t>设备安装完成70%</t>
  </si>
  <si>
    <t>2020-370321-26-03-136248</t>
  </si>
  <si>
    <t>桓环许字[2021]29号</t>
  </si>
  <si>
    <t>节能承诺书
2020227</t>
  </si>
  <si>
    <t>淄应急危化项目审字【2021】0078号</t>
  </si>
  <si>
    <t>马兵13969338870</t>
  </si>
  <si>
    <t>桓台县果里镇万家村村民委员会陶瓷缸套、陶瓷阀门项目</t>
  </si>
  <si>
    <t>年产3万件陶瓷缸套、年产5000件陶瓷阀门，新建工程总面积15800平方米主要建设厂房、购置加工设备149台(套）。2021年主要完成车间的主体建设及部分加工设备购置</t>
  </si>
  <si>
    <t>主体工程完成90%。</t>
  </si>
  <si>
    <t>2020-370321-30-03-024159</t>
  </si>
  <si>
    <t>节能承诺书
2020061</t>
  </si>
  <si>
    <t xml:space="preserve">
桓政土（使用）【2020】4号</t>
  </si>
  <si>
    <t>地字第370321202021006号
建字第370321202021033号</t>
  </si>
  <si>
    <t>370321202010270101</t>
  </si>
  <si>
    <t>李培成13475608608</t>
  </si>
  <si>
    <t>淄博格尔齿轮有限公司大型工程机械用精密齿轮技改（第II期）</t>
  </si>
  <si>
    <t>占地4.5亩。建设在原有车间内部，购置双排推盘炉直淬压淬热处理生产线、型数控螺旋锥齿轮铣齿机等国产设备45台套</t>
  </si>
  <si>
    <t>关键设备已基本购进，并调试完毕，试生产。</t>
  </si>
  <si>
    <t>2104-370321-89-02-316498</t>
  </si>
  <si>
    <t>桓环许字[2022]8号</t>
  </si>
  <si>
    <t>已办理完毕</t>
  </si>
  <si>
    <t>赵景乾18606382280</t>
  </si>
  <si>
    <t>山东汇丰石化集团有限公司
延迟焦化装置密闭除焦项目</t>
  </si>
  <si>
    <t>在原延迟焦化装置进行改造，将储焦池、顶部抓焦行车、 一沉池、二沉池等全部通过压型钢板密闭。项目购置吸收塔、风机、工艺水箱、碱液储罐及活性炭吸附罐等设备6台（套）</t>
  </si>
  <si>
    <t>2021.05-2022.01</t>
  </si>
  <si>
    <t>2020-370321-25-03-100857</t>
  </si>
  <si>
    <t>202037032100000315</t>
  </si>
  <si>
    <t>节能承诺书2020022</t>
  </si>
  <si>
    <t>桓国用2013第00612号</t>
  </si>
  <si>
    <t>山东汇丰石化集团有限公司
重整原料罐区及汽油二区VOCs治理项目</t>
  </si>
  <si>
    <t>在原有厂房及附属设备基础上，采用油洗涤、袋式过滤等技术手段对污水处理厂生物除异味装置，光解氧化装进行改造。购置油洗涤装置2套、水洗+碱洗装置2套，蓄热式氧化炉RTO1套等国产设备</t>
  </si>
  <si>
    <t>2020-370321-25-03-100844</t>
  </si>
  <si>
    <t>202037032100000317</t>
  </si>
  <si>
    <t>节能承诺书2020244</t>
  </si>
  <si>
    <t>桓国用2011第G11103号</t>
  </si>
  <si>
    <t>淄博鸿润新材料有限公司
年产1000吨固体燃料电池板500吨医用陶瓷技改项目</t>
  </si>
  <si>
    <t>项目无需新增土地，在原有厂房及附属设备基础上对压制成型、烧结工艺进行改造，购置雕铣机、冷静等压机等生产及配套设备72台（套）</t>
  </si>
  <si>
    <t>购买部分设备进行试生产</t>
  </si>
  <si>
    <t>2108-370321-89-02-131506</t>
  </si>
  <si>
    <t>已办理</t>
  </si>
  <si>
    <t>山东汇丰石化集团有限公司
20000Nm3/h干气制氢装置PSA改造项目</t>
  </si>
  <si>
    <t>在附属配套设施基础上，将富氢干气提纯，利旧吸附塔10台、顺放气罐1台、解吸气缓冲罐1台，解吸气混合罐1台，改造焦炉煤气压压缩机2台、解吸气压缩机1台，购置国产压缩机1台（套）。项目建成后工业氢气纯度由94.6%提浓到99.9%</t>
  </si>
  <si>
    <t>2021.03-2021.08</t>
  </si>
  <si>
    <t>2020-370321-26-03-084962</t>
  </si>
  <si>
    <t>桓行审项（2020）21号</t>
  </si>
  <si>
    <t>淄应急危化项目审字〔2020〕0041号</t>
  </si>
  <si>
    <t>中电（山东）电力科技有限公司
新型高分子复合电力盖板、电缆支架项目</t>
  </si>
  <si>
    <t>新建标准化生产车间6000平方米，仓库2000平方米，办公面积1000平方米，生活宿舍500平方米，购置设备50台，自动焊接机12台，普通电焊机五台，BMC自动捏合生产线4条，SMC生产线2条，实验设备3台，钢筋切断机5台，环保处理设备4套</t>
  </si>
  <si>
    <t>2021.06-2022.06</t>
  </si>
  <si>
    <t>2020-370321-29-03-035238</t>
  </si>
  <si>
    <t>桓环许字[2020]70号</t>
  </si>
  <si>
    <t>节能承诺书2020084</t>
  </si>
  <si>
    <t>桓政土（偿）[2006]314号</t>
  </si>
  <si>
    <t>地字第370321202121002号；建字第370321202021036号</t>
  </si>
  <si>
    <t>370321202010130401；370321202010130301</t>
  </si>
  <si>
    <t>张晓宁13176571019</t>
  </si>
  <si>
    <t>淄博宝特化工科技有限公司
成套大型设备技改项目</t>
  </si>
  <si>
    <t>本项目无需新增土地在原项目基础上，新增车床、切割机等机械加工设备以及喷漆房、搪瓷设备、探伤仪等辅助设备</t>
  </si>
  <si>
    <t>2020.07-2022.07</t>
  </si>
  <si>
    <t>2020-370321-33-03-063439</t>
  </si>
  <si>
    <t>桓环许字[2020]111号</t>
  </si>
  <si>
    <t>桓国用（2009）第G09070</t>
  </si>
  <si>
    <t>王亚静18605330510</t>
  </si>
  <si>
    <t>山东汇丰石化集团有限公司
汇丰石化生产办公楼建设项目</t>
  </si>
  <si>
    <t>占地1.8亩，新建生产办公楼荐椎总面积7500平方米，地上七层、框架结构</t>
  </si>
  <si>
    <t>2103-370321-04-01-106895</t>
  </si>
  <si>
    <t>山东保蓝环保工程有限公司桓台分公司
环保新型材料加工项目</t>
  </si>
  <si>
    <t>租赁现有生产车间3536.5平方米，仓库740.5平方米，办公及辅助设施906平方米，建设环保新型吸附模块生产线3条及环保新型电磁管生产线3条，购置主要生产设备及配套设备175台，项目建成后，生产吸附模块340吨/年，电磁管60吨/年</t>
  </si>
  <si>
    <t>2020.12--2022.12</t>
  </si>
  <si>
    <t>2020-370321-30-03-101158</t>
  </si>
  <si>
    <t>桓环许字[2020]127号</t>
  </si>
  <si>
    <t>贾秋鹏15065330269</t>
  </si>
  <si>
    <t>山东海奥斯生物科技有限公司
高品质蛋白肠衣智能包装技术改造项目</t>
  </si>
  <si>
    <t>在原有厂房基础上新上8蛋白肠衣智能包装系统，实现自动取料-自动检测-自动分流-自动装和-自动贴标签-自动真空包装，全程无人操作，实现包装车间全面智能化。购置自动拾取机、高倍数码相机等国产设备80台</t>
  </si>
  <si>
    <t>2020.8-2022.12</t>
  </si>
  <si>
    <t>2020-370321-14-03-033210</t>
  </si>
  <si>
    <t>桓环许字[2020]74号</t>
  </si>
  <si>
    <t>宋纤纤15318612071</t>
  </si>
  <si>
    <t>淄博海益精细化工有限公司
绿色环保可降解塑料项目</t>
  </si>
  <si>
    <t>年产5万吨绿色环保可降解塑料，占地27亩，建筑面积1.2万平方米。购置主要生产及配套设备215台（套）</t>
  </si>
  <si>
    <t>2022.3-2023.06</t>
  </si>
  <si>
    <t>2108-370300-89-01-555830</t>
  </si>
  <si>
    <t>委托山东海美侬项目咨询有限公司编制环境影响评价报告</t>
  </si>
  <si>
    <t>鲁发改项审〔2022〕29号</t>
  </si>
  <si>
    <t>委托山东九洲安全技术服务有限公司编制安全评价报告</t>
  </si>
  <si>
    <t>淄博海益精细化工有限公司
C4综合利用项目原料预处理技术改造项目</t>
  </si>
  <si>
    <t>年产10万吨C4，占地6.9亩，建筑面积338平方米。建设10万吨/年C4装置，购置设备110余台套</t>
  </si>
  <si>
    <t>2021.12-2022.12</t>
  </si>
  <si>
    <t>淄环审【2022】5号</t>
  </si>
  <si>
    <t>3月9日市发改能耗复函报市审批局</t>
  </si>
  <si>
    <t>3月26日协调规划放线</t>
  </si>
  <si>
    <t>6月</t>
  </si>
  <si>
    <t>山东建龙新材料科技有限公司
硫铁矿制酸装置安全整治提升项目</t>
  </si>
  <si>
    <t>年产10万吨硫铁矿制酸装置安全整治提升，新建建筑物面积3000平方米，租赁硫铁矿料库，进行安全整治提升，购置主要生产及配套设备如余热锅炉、电除尘器等30台套</t>
  </si>
  <si>
    <t>2106-370321-89-02-510954</t>
  </si>
  <si>
    <t>孙波13475584986</t>
  </si>
  <si>
    <t>淄博科利达节能科技有限公司
纳米复合节能保温材料项目</t>
  </si>
  <si>
    <t>年产3万吨纳米复合节能保温材料，租赁建筑面积 3600 平方米。购置上料机、搅拌机等生产及配套设备 23 台（套）</t>
  </si>
  <si>
    <t>2108-370321-89-01-170886</t>
  </si>
  <si>
    <t>桓环许字[2021]74号</t>
  </si>
  <si>
    <t>节能承诺书2021148</t>
  </si>
  <si>
    <t>李德志18353352339</t>
  </si>
  <si>
    <t>润邦生态智慧农业电商园区项目</t>
  </si>
  <si>
    <t>项目规划占地总面积393.96亩,总建筑面积农业大棚总面积15.74万平方米，主要建设数字农业植大棚</t>
  </si>
  <si>
    <t>2020.06-2025.06</t>
  </si>
  <si>
    <t>目前，在建大棚的基础设施已基本完成，后面是对大棚的不断调试阶段</t>
  </si>
  <si>
    <t>2020-370321-01-03-070868</t>
  </si>
  <si>
    <t>202037032100000227</t>
  </si>
  <si>
    <t>节能承诺书2020150</t>
  </si>
  <si>
    <t>资金问题</t>
  </si>
  <si>
    <t>桓台县农业农村局</t>
  </si>
  <si>
    <t>积极协调政府部门或其他金融机构的帮助</t>
  </si>
  <si>
    <t>张13864350489</t>
  </si>
  <si>
    <t>三、生态环保及基础设施项目：1个</t>
  </si>
  <si>
    <t>桓台华润燃气有限公司沈家门站项目</t>
  </si>
  <si>
    <t>占地11.4465亩，建设门站一座，输气规模为12.5万Nm3/h</t>
  </si>
  <si>
    <t>2021.12-2022.06</t>
  </si>
  <si>
    <t>办理国土及文物相关手续</t>
  </si>
  <si>
    <t>2107-370321-89-01-186468</t>
  </si>
  <si>
    <t>节能承诺书2021102</t>
  </si>
  <si>
    <t>正在办理建设用地规划许可证(用地0.7631公顷）</t>
  </si>
  <si>
    <t>已出具规划意见</t>
  </si>
  <si>
    <t>已签订合同</t>
  </si>
  <si>
    <t>张达15253329691</t>
  </si>
  <si>
    <t>住建局报表</t>
  </si>
  <si>
    <t>四、乡村振兴和社会民生项目：5个</t>
  </si>
  <si>
    <t>▲★淄博农发凯盛智慧农业发展有限公司
淄博智慧农业项目</t>
  </si>
  <si>
    <t>总建筑面积49万平方米，占地 822 亩，主要建设智能温室大棚及配套的智能仓储等设施，同时配备灌溉、环控、采暖系统等设备约400台（套）</t>
  </si>
  <si>
    <t>农业</t>
  </si>
  <si>
    <t>2021.08-2023.10</t>
  </si>
  <si>
    <t>温室主体钢结构安装完成，地埋管道安装完成75%，温室屋面玻璃、服务区顶板完成100%。</t>
  </si>
  <si>
    <t>2106-370321-04-01-875706</t>
  </si>
  <si>
    <t>202037032100000118</t>
  </si>
  <si>
    <t>桓行审项〔2021〕21号</t>
  </si>
  <si>
    <t>需办理薛庙集体土地入市手续15亩</t>
  </si>
  <si>
    <t>范呈录
13409092516</t>
  </si>
  <si>
    <t>淄博德扬经典外语学校搬迁项目</t>
  </si>
  <si>
    <t>占地101亩，租赁、利用原有建筑总面积3.8万平方米,按学校各项标准进行整修、加固和改造</t>
  </si>
  <si>
    <t>教育</t>
  </si>
  <si>
    <t>2021.12-2022.04</t>
  </si>
  <si>
    <t>2107-370321-89-01-555827</t>
  </si>
  <si>
    <t>桓台经济开发区聚鑫投资有限公司
果里镇东和嘉园二期北区（官东村、官中村）建制镇驻地棚户区改造项目</t>
  </si>
  <si>
    <t>占地113亩，主要建设16栋18层住宅及配套建筑，新建总建筑面积265400平方米</t>
  </si>
  <si>
    <t>旧村改造</t>
  </si>
  <si>
    <t>2019-2022</t>
  </si>
  <si>
    <t>东和嘉园二期北区16栋住宅楼，其中16栋已经主体封顶验收，正在进行主体二次结构和内外装</t>
  </si>
  <si>
    <t>桓发改项审【2018】3号</t>
  </si>
  <si>
    <t>桓环许字【2018】43号</t>
  </si>
  <si>
    <t>桓经信许节登字【2018】10号</t>
  </si>
  <si>
    <t>0.0146（标准值）</t>
  </si>
  <si>
    <t>鲁（2020）桓台县不动产权第0006763号</t>
  </si>
  <si>
    <t>建字第370321202021032号</t>
  </si>
  <si>
    <t>370321202012070401</t>
  </si>
  <si>
    <t>资金有缺口</t>
  </si>
  <si>
    <t>桓台县棚户区改造指挥部</t>
  </si>
  <si>
    <t>积极协调财政部门发行专项债</t>
  </si>
  <si>
    <t>王桓13793337943</t>
  </si>
  <si>
    <t>桓台经济开发区聚鑫投资有限公司
果里镇东和嘉园二期南区（吴磨新村、官西村）建制镇驻地棚户区改造项目</t>
  </si>
  <si>
    <t>占地155亩，主要建设六栋15层五栋18层住宅，东和家园幼儿园东河小学及配套建筑，新建总建筑面积193700平方米</t>
  </si>
  <si>
    <t>2019-2021</t>
  </si>
  <si>
    <t>二期南区11栋住宅楼7栋已施工到地上17层，其他4栋计划近期开工建设（不牵扯回迁问题）</t>
  </si>
  <si>
    <t>桓发改项审【2018】2号</t>
  </si>
  <si>
    <t>桓环许字【2018】44号</t>
  </si>
  <si>
    <t>桓经信许节登字【2018】11号</t>
  </si>
  <si>
    <t>0.0106（标准值）</t>
  </si>
  <si>
    <t>指标已批复，准备走招牌挂手续</t>
  </si>
  <si>
    <t>桓台经济开发区聚鑫投资有限公司
果里镇东和嘉园一期建制镇驻地棚户区改造项目</t>
  </si>
  <si>
    <t>占地103亩，主要建设15栋18层住宅及配套建筑，新建总建筑面积225700平方米</t>
  </si>
  <si>
    <t>2018-2022</t>
  </si>
  <si>
    <t>东和嘉园一期15栋住宅楼主体建设完成，正在进行市政管线配套及绿化工程</t>
  </si>
  <si>
    <t>桓发改项审【2017】51号</t>
  </si>
  <si>
    <t>桓环许字【2017】740号</t>
  </si>
  <si>
    <t>桓经信许节登字【2017】140号</t>
  </si>
  <si>
    <t>0.0126（标准值）</t>
  </si>
  <si>
    <t>鲁（2020）桓台县不动产权第0006765号</t>
  </si>
  <si>
    <t>建字第370321202021031号</t>
  </si>
  <si>
    <t>370321202012070601</t>
  </si>
  <si>
    <t>县直：17个</t>
  </si>
  <si>
    <t>★桓台县金海公有资产经营有限公司
膜产业示范园项目</t>
  </si>
  <si>
    <t>占地188亩，总建筑面积14万平方米，产业园共有13栋单体建筑，其中综合办公楼1栋、厂房10栋、仓库2栋，同时建设园区室外公用设施及配套工程</t>
  </si>
  <si>
    <t>于永13853355987</t>
  </si>
  <si>
    <t>2020.07-2021.08</t>
  </si>
  <si>
    <t>1、膜产业园一期工程建设完成。
2、膜产业园二期：
（1）11#厂房二次结构施工，建设工程量已完成95%；钢结构外墙板施工已完成70%；12#、13#全部完成。
（2）室外配套完成50%。
3、污水处理项目：土建、安装总体建设工程量已完成80%。</t>
  </si>
  <si>
    <t>桓发改发〔2020〕22号</t>
  </si>
  <si>
    <t>202037032100000057</t>
  </si>
  <si>
    <t>节能承诺书
2020016</t>
  </si>
  <si>
    <t>鲁（2020）桓台县不动产权第0007361号
鲁（2021）桓台县不动产第0007371号</t>
  </si>
  <si>
    <t>建字第370321202121009号</t>
  </si>
  <si>
    <t>370321202103190501、601、701</t>
  </si>
  <si>
    <t>安评报告已办结</t>
  </si>
  <si>
    <t>园区高温蒸汽热源尚未解决。</t>
  </si>
  <si>
    <t>崔坤13853358332</t>
  </si>
  <si>
    <t>▲桓台县金丰农业投资有限公司桓台县数字农业农村服务中心项目</t>
  </si>
  <si>
    <t>占地51亩，新建建筑、构筑物总面积12000平方米。其中，综合楼地上两层，建筑面积4000平方米；农资仓库2000平方米；粮仓建筑面积5000平方米；农机展厅1000平方米。购置烘干塔相关设施。                                          
建设包括智农桓台APP、智农桓台综合管理系统、品质溯源系统平台、物联网管理平台、高标准农田管理平台、农机管理平台等软件系统和相关硬件设备，以及遥感、气象等运营服务为一体的桓台数字农业智慧平台</t>
  </si>
  <si>
    <t>2022.01-2024.11</t>
  </si>
  <si>
    <t>1、办公楼装饰装修施工中，室内抹灰90%，展厅水泥地面、屋面防水保护层已完成，外墙幕墙主龙骨完成。
2、仓库钢结构骨架防火涂料完成50%，消防水池挖土完成。</t>
  </si>
  <si>
    <t>2109-370321-89-01-167863</t>
  </si>
  <si>
    <t>节能承诺书2021074</t>
  </si>
  <si>
    <t>桓政土（使用）[2021]33号</t>
  </si>
  <si>
    <t>乡字第370321202121001</t>
  </si>
  <si>
    <t>370321202112010101、201、301</t>
  </si>
  <si>
    <t>1、项目二期地表清理未完成。
2、土地权属未确认。</t>
  </si>
  <si>
    <t>杨杨8216817</t>
  </si>
  <si>
    <t>★山东华易数据湖信息技术有限公司鲁中数据湖产业园项目</t>
  </si>
  <si>
    <t>光存储能力100.04PB、磁存储能力25.92PB、云计算节点服务能力30台；租赁改建创智谷4000平方米办公用房，购置服务器68台、光存储10PB、网络设备1套</t>
  </si>
  <si>
    <t>大数据中心</t>
  </si>
  <si>
    <t>伊丕香18753379905</t>
  </si>
  <si>
    <t>2021.01-2022.11</t>
  </si>
  <si>
    <t>202037032100000086</t>
  </si>
  <si>
    <t>节能承诺书
2020032</t>
  </si>
  <si>
    <t>王强15810530995</t>
  </si>
  <si>
    <t>★桓台县屋顶分布式光伏项目</t>
  </si>
  <si>
    <t>分布式光伏装机总量1079.39MW，主要建设2个分布式光伏能源应用示范镇（街道、园区），10个分布式光伏能源应用示范村（社区）</t>
  </si>
  <si>
    <t>新能源</t>
  </si>
  <si>
    <t>李磊15169201922</t>
  </si>
  <si>
    <t>2022.08-2023.08</t>
  </si>
  <si>
    <t>发改局</t>
  </si>
  <si>
    <t>★淄博骏恒房地产开发有限公司桓台县商业综合体项目</t>
  </si>
  <si>
    <t>总建筑面积13.8万平方米，占地73亩；主要建设商业综合体、商业街，酒店、长租公寓、人才公寓等</t>
  </si>
  <si>
    <t>张 滨18953378558</t>
  </si>
  <si>
    <t>2020-370321-72-03-049976</t>
  </si>
  <si>
    <t>8月2日，新征地73亩组卷材料经省自然资源厅备案，正在准备挂牌材料</t>
  </si>
  <si>
    <t>尹举15335335733</t>
  </si>
  <si>
    <t>商务局</t>
  </si>
  <si>
    <t>三、生态环保及基础设施项目：7个</t>
  </si>
  <si>
    <t>★桓台县上海路北延工程桓台段（寿济路至小清河南岸）项目</t>
  </si>
  <si>
    <t>道路全长13.63公里，全线采用四车道一级公路标准，设计速度60km/h</t>
  </si>
  <si>
    <t>交通</t>
  </si>
  <si>
    <t>周志坚13505333872</t>
  </si>
  <si>
    <t>2021.02-2022.12</t>
  </si>
  <si>
    <t>管线迁改及路基施工</t>
  </si>
  <si>
    <t>淄发改项审（2019）61号</t>
  </si>
  <si>
    <t>桓环许字（2019）196号</t>
  </si>
  <si>
    <t>节能承诺2021072</t>
  </si>
  <si>
    <t>淄自然资呈[2019]60号</t>
  </si>
  <si>
    <t>已备案</t>
  </si>
  <si>
    <t>董兆斌
13953380820</t>
  </si>
  <si>
    <t>交通局</t>
  </si>
  <si>
    <t>★桓台县高温水供热管网工程</t>
  </si>
  <si>
    <t>敷设城区高温水管线66公里</t>
  </si>
  <si>
    <t>基础
设施</t>
  </si>
  <si>
    <t>王凯18653369205</t>
  </si>
  <si>
    <t>正在审图</t>
  </si>
  <si>
    <t>2020-370321-48-01-100270</t>
  </si>
  <si>
    <t>桓环许字[2020]125号</t>
  </si>
  <si>
    <t>370321202103160102、370321202103160402、370321202103160202</t>
  </si>
  <si>
    <t>张国强13275337729</t>
  </si>
  <si>
    <t>住建局</t>
  </si>
  <si>
    <t>▲淄博市生态环境局桓台分局
桓台县农村生活污水治理项目</t>
  </si>
  <si>
    <r>
      <rPr>
        <sz val="10"/>
        <rFont val="宋体"/>
        <charset val="134"/>
      </rPr>
      <t>完成桓台县8个镇272个行政村的生活污水处理，采用集中拉运模式及纳管处理模式两种处理模式。项目污水治理规模总计25563.6m</t>
    </r>
    <r>
      <rPr>
        <vertAlign val="superscript"/>
        <sz val="10"/>
        <rFont val="宋体"/>
        <charset val="134"/>
      </rPr>
      <t>3</t>
    </r>
    <r>
      <rPr>
        <sz val="10"/>
        <rFont val="宋体"/>
        <charset val="134"/>
      </rPr>
      <t>/d</t>
    </r>
  </si>
  <si>
    <t>孙明辉13396431526</t>
  </si>
  <si>
    <t>2021.12-2025.12</t>
  </si>
  <si>
    <t>部分镇已开展招标流程</t>
  </si>
  <si>
    <t>桓发改发[2021]140号</t>
  </si>
  <si>
    <t>建设项目环境影响登记表202137032100000195</t>
  </si>
  <si>
    <t>刘晓明18053399227</t>
  </si>
  <si>
    <t>▲桓台县交通指挥中心、车驾管便民服务中心项目简介</t>
  </si>
  <si>
    <t>占地46.5亩，新建建筑面积7140平方米，包含桓台交警大队指挥中心、车架管便民服务中心、县车管所、事故科、市车管所重点业务用房及含走廊、门厅等公共设施</t>
  </si>
  <si>
    <t>李四海</t>
  </si>
  <si>
    <t>桓发改发[2019]127号</t>
  </si>
  <si>
    <t>张海生 18705336369</t>
  </si>
  <si>
    <t>▲桓台县起马路(宫红路至少海路段、东猪龙河至周荆路段)道路改建工程</t>
  </si>
  <si>
    <t>项目全长7.417公里，采用双向四车道一级公路标准，路基宽度25.5米，设计速度60公里/小时。新建小桥16座</t>
  </si>
  <si>
    <t>淄发改项审（2017）18号</t>
  </si>
  <si>
    <t>桓环许字[2017]24号</t>
  </si>
  <si>
    <t>土地组卷上报</t>
  </si>
  <si>
    <t>选字第鲁03-6-2017003号</t>
  </si>
  <si>
    <t>桓台县金岳城市建设投资有限公司
桓台县2021年度城市片区开发（一期）工程项目</t>
  </si>
  <si>
    <t>围绕道路工程、桥梁工程、雨污水工程、路灯照明工程、交通设施工程、给水工程、园林绿化工程、给水工程、园林绿化工程、弱电工程等八个单项工程进行建设，建设总长度约41.31公里</t>
  </si>
  <si>
    <t>2021.06-2022.04</t>
  </si>
  <si>
    <t>已开工5项工程，均已竣工。</t>
  </si>
  <si>
    <t>桓行审项[2021]37号</t>
  </si>
  <si>
    <t>202137032100000152</t>
  </si>
  <si>
    <t>节能承诺书2021126</t>
  </si>
  <si>
    <t>赵凯13583308681</t>
  </si>
  <si>
    <t>桓台县金岳城市建设投资有限公司
桓台县2021年度城区道路接建（一期）工程项目</t>
  </si>
  <si>
    <t>占地127亩，围绕道路工程、雨污水工程、路灯照明工程、交通设施工程、给水工程、园林绿化工程、弱电工程等七个单项工程进行建设，建设总长度约2.1公里。分别为桓台一中西路、渔洋街、镇南大街</t>
  </si>
  <si>
    <t>已完成立项、环评、地上附属物清点工作。</t>
  </si>
  <si>
    <t>桓行审项[2021]38号</t>
  </si>
  <si>
    <t>202137032100000153</t>
  </si>
  <si>
    <t>节能承诺书2021127</t>
  </si>
  <si>
    <t>★桓台县风华小学建设项目</t>
  </si>
  <si>
    <t>规划建设40个教学班，共有1800个学位，总建筑面积3万平方米，占地65亩，主要建设教学楼及配套设施等</t>
  </si>
  <si>
    <t>荆长山13869333499</t>
  </si>
  <si>
    <t>2021.11-2022.12</t>
  </si>
  <si>
    <t>综合楼南区一层顶板混凝土浇筑；综合楼北区一层梁板钢筋绑扎；综合楼三区一层柱钢筋绑扎，地下车库基础防水保护层混凝土浇筑</t>
  </si>
  <si>
    <t>桓发改发（2020）216号</t>
  </si>
  <si>
    <t>节能承诺书2020284</t>
  </si>
  <si>
    <t>桓政土（划拨）[2021]第18号</t>
  </si>
  <si>
    <t>地字第370321202121056号；建字第370321202121074号</t>
  </si>
  <si>
    <t>370321202111050101、370321202111050201、370321202111050301、370321202111050401</t>
  </si>
  <si>
    <t>学校南侧规划道路未同步立项开工，学校西侧道路市政管线等没有配备施工，对学校建成投用可能造成影响。</t>
  </si>
  <si>
    <t>李灵君13615330942</t>
  </si>
  <si>
    <t>教体局</t>
  </si>
  <si>
    <t>★桓台县红莲湖学校建设项目</t>
  </si>
  <si>
    <t>规划建设小学50个班、初中60个班；总建筑面积10.9万平方米，占地161亩；主要建设教学楼及配套设施等，提供2640个学位</t>
  </si>
  <si>
    <t>岳  峰18605331004</t>
  </si>
  <si>
    <t>2020.03-2022.06</t>
  </si>
  <si>
    <t>初中部主体已完工，正在进行内部装修。小学部主体已完工，正在进行内墙抹灰。共享部主体结构已完成，正在进行内部砌体</t>
  </si>
  <si>
    <t>桓发改项审[2019]11号</t>
  </si>
  <si>
    <t>桓环许字[2019]146号</t>
  </si>
  <si>
    <t>桓政土（划拨）[2020]第10号</t>
  </si>
  <si>
    <t>建字第370321202021026号</t>
  </si>
  <si>
    <t>370321202008030101</t>
  </si>
  <si>
    <t>中学部室内精装修施工、卫生器具安装，屋面广场砖铺贴；共享区内墙抹灰、外墙保温施工，地暖垫层施工；小学部内墙抹灰、外墙保温及底漆施工、消防管道及综合支吊架安装；地下车库周边排水沟施工，与小学连接处垫层施工完成、基础钢筋绑扎；室外配套400m操场、中学部污水管道、北侧消防通道施工。</t>
  </si>
  <si>
    <t>于国威18678237928</t>
  </si>
  <si>
    <t>★桓台县果里镇东和嘉园小学项目</t>
  </si>
  <si>
    <t>规划建设小学40个班、幼儿园15个班；总建筑面积3万平方米，占地74.2亩；主要建设教学楼及配套设施等</t>
  </si>
  <si>
    <t>王东13589599678</t>
  </si>
  <si>
    <t>综合楼土方开挖；教学楼A、B座土方开挖。</t>
  </si>
  <si>
    <t>桓发改发〔2020〕37号</t>
  </si>
  <si>
    <t>4月28日签定划拨决定书</t>
  </si>
  <si>
    <t>建字第370321202121077号</t>
  </si>
  <si>
    <t>370321202112280101</t>
  </si>
  <si>
    <t>由于疫情防控影响，人员进场受限</t>
  </si>
  <si>
    <t>桓台经济开发区聚鑫投资有限公司</t>
  </si>
  <si>
    <t>1.小学教学楼B座：北侧基础承台混凝土浇筑完成，南侧基础钢筋绑扎；
2.小学教学楼A座：基槽验收完成，基础垫层砼浇筑完成；
3.小学综合楼：边坡支护挂网、喷浆，清槽65％，地基钎探50％挖；
4.风雨操场：基槽验收完成，基础垫层砼浇筑完成。</t>
  </si>
  <si>
    <t>桓台县公安局荆家派出所业务用房建设项目</t>
  </si>
  <si>
    <t>占地7.5亩，总建筑面积2551平方米，配套建设训练场地、停车场、道路硬化、场地绿化及相关配套工程</t>
  </si>
  <si>
    <t>王伟17805330330</t>
  </si>
  <si>
    <t>2021.10-2023.08</t>
  </si>
  <si>
    <t>桓发改【2021】102号</t>
  </si>
  <si>
    <t>节能承诺书2021136</t>
  </si>
  <si>
    <t>正在办理土地划拨手续</t>
  </si>
  <si>
    <t>刘献利17805336555</t>
  </si>
  <si>
    <t>桓台县公安局新城派出所业务用房改建项目</t>
  </si>
  <si>
    <t>占地4.8亩，总建筑面积2787平方米，地上2层，框架结构。配套建设训练场地、道路硬化、场地绿化及相关配套工程</t>
  </si>
  <si>
    <t>2021.08-2023.08</t>
  </si>
  <si>
    <t>桓发改【2021】101号</t>
  </si>
  <si>
    <t>节能承诺书2021135</t>
  </si>
</sst>
</file>

<file path=xl/styles.xml><?xml version="1.0" encoding="utf-8"?>
<styleSheet xmlns="http://schemas.openxmlformats.org/spreadsheetml/2006/main">
  <numFmts count="14">
    <numFmt numFmtId="176" formatCode="yyyy&quot;年&quot;m&quot;月&quot;;@"/>
    <numFmt numFmtId="42" formatCode="_ &quot;￥&quot;* #,##0_ ;_ &quot;￥&quot;* \-#,##0_ ;_ &quot;￥&quot;* &quot;-&quot;_ ;_ @_ "/>
    <numFmt numFmtId="44" formatCode="_ &quot;￥&quot;* #,##0.00_ ;_ &quot;￥&quot;* \-#,##0.00_ ;_ &quot;￥&quot;* &quot;-&quot;??_ ;_ @_ "/>
    <numFmt numFmtId="41" formatCode="_ * #,##0_ ;_ * \-#,##0_ ;_ * &quot;-&quot;_ ;_ @_ "/>
    <numFmt numFmtId="177" formatCode="0.0_);[Red]\(0.0\)"/>
    <numFmt numFmtId="43" formatCode="_ * #,##0.00_ ;_ * \-#,##0.00_ ;_ * &quot;-&quot;??_ ;_ @_ "/>
    <numFmt numFmtId="178" formatCode="0.00_ "/>
    <numFmt numFmtId="179" formatCode="0_ "/>
    <numFmt numFmtId="180" formatCode="0_);[Red]\(0\)"/>
    <numFmt numFmtId="181" formatCode="0.0_ "/>
    <numFmt numFmtId="182" formatCode="0.000_ "/>
    <numFmt numFmtId="183" formatCode="0&quot; &quot;"/>
    <numFmt numFmtId="184" formatCode="0.00&quot; &quot;"/>
    <numFmt numFmtId="185" formatCode="0.00_);[Red]\(0.00\)"/>
  </numFmts>
  <fonts count="47">
    <font>
      <sz val="12"/>
      <name val="宋体"/>
      <charset val="134"/>
    </font>
    <font>
      <sz val="10"/>
      <name val="宋体"/>
      <charset val="134"/>
    </font>
    <font>
      <sz val="10"/>
      <name val="黑体"/>
      <charset val="134"/>
    </font>
    <font>
      <b/>
      <sz val="10"/>
      <name val="黑体"/>
      <charset val="134"/>
    </font>
    <font>
      <b/>
      <sz val="10"/>
      <name val="宋体"/>
      <charset val="134"/>
    </font>
    <font>
      <sz val="20"/>
      <name val="方正小标宋简体"/>
      <charset val="134"/>
    </font>
    <font>
      <sz val="10"/>
      <name val="宋体"/>
      <charset val="134"/>
      <scheme val="minor"/>
    </font>
    <font>
      <sz val="10"/>
      <color theme="1"/>
      <name val="宋体"/>
      <charset val="134"/>
    </font>
    <font>
      <sz val="10"/>
      <name val="方正小标宋简体"/>
      <charset val="134"/>
    </font>
    <font>
      <sz val="12"/>
      <name val="黑体"/>
      <charset val="134"/>
    </font>
    <font>
      <sz val="10"/>
      <color rgb="FFFF0000"/>
      <name val="宋体"/>
      <charset val="134"/>
    </font>
    <font>
      <sz val="9"/>
      <name val="宋体"/>
      <charset val="134"/>
    </font>
    <font>
      <sz val="10"/>
      <color rgb="FF000000"/>
      <name val="宋体"/>
      <charset val="134"/>
    </font>
    <font>
      <sz val="10"/>
      <name val="SimSun"/>
      <charset val="134"/>
    </font>
    <font>
      <sz val="10"/>
      <color rgb="FF000000"/>
      <name val="黑体"/>
      <charset val="134"/>
    </font>
    <font>
      <sz val="10"/>
      <color rgb="FF7030A0"/>
      <name val="宋体"/>
      <charset val="134"/>
    </font>
    <font>
      <sz val="11"/>
      <name val="宋体"/>
      <charset val="134"/>
    </font>
    <font>
      <sz val="12"/>
      <name val="SimSun"/>
      <charset val="134"/>
    </font>
    <font>
      <sz val="10"/>
      <color theme="1"/>
      <name val="宋体"/>
      <charset val="134"/>
      <scheme val="minor"/>
    </font>
    <font>
      <sz val="9"/>
      <name val="仿宋_GB2312"/>
      <charset val="134"/>
    </font>
    <font>
      <sz val="12"/>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sz val="12"/>
      <name val="Times New Roman"/>
      <charset val="0"/>
    </font>
    <font>
      <u/>
      <sz val="11"/>
      <color rgb="FF80008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sz val="10"/>
      <name val="Arial"/>
      <charset val="0"/>
    </font>
    <font>
      <sz val="10"/>
      <color indexed="10"/>
      <name val="宋体"/>
      <charset val="134"/>
    </font>
    <font>
      <vertAlign val="superscript"/>
      <sz val="10"/>
      <name val="宋体"/>
      <charset val="134"/>
    </font>
    <font>
      <b/>
      <sz val="9"/>
      <name val="宋体"/>
      <charset val="134"/>
    </font>
    <font>
      <sz val="9"/>
      <name val="宋体"/>
      <charset val="134"/>
    </font>
  </fonts>
  <fills count="37">
    <fill>
      <patternFill patternType="none"/>
    </fill>
    <fill>
      <patternFill patternType="gray125"/>
    </fill>
    <fill>
      <patternFill patternType="solid">
        <fgColor theme="7" tint="0.399975585192419"/>
        <bgColor indexed="64"/>
      </patternFill>
    </fill>
    <fill>
      <patternFill patternType="solid">
        <fgColor rgb="FFFFFF00"/>
        <bgColor indexed="64"/>
      </patternFill>
    </fill>
    <fill>
      <patternFill patternType="solid">
        <fgColor theme="5" tint="0.799981688894314"/>
        <bgColor indexed="64"/>
      </patternFill>
    </fill>
    <fill>
      <patternFill patternType="solid">
        <fgColor rgb="FF00B050"/>
        <bgColor indexed="64"/>
      </patternFill>
    </fill>
    <fill>
      <patternFill patternType="solid">
        <fgColor rgb="FFFFF2CC"/>
        <bgColor indexed="64"/>
      </patternFill>
    </fill>
    <fill>
      <patternFill patternType="solid">
        <fgColor theme="7"/>
        <bgColor indexed="64"/>
      </patternFill>
    </fill>
    <fill>
      <patternFill patternType="solid">
        <fgColor rgb="FFFFD96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0"/>
      </left>
      <right/>
      <top style="thin">
        <color indexed="0"/>
      </top>
      <bottom style="thin">
        <color indexed="0"/>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11" fillId="0" borderId="0">
      <alignment vertical="center"/>
    </xf>
    <xf numFmtId="42" fontId="26" fillId="0" borderId="0" applyFont="0" applyFill="0" applyBorder="0" applyAlignment="0" applyProtection="0">
      <alignment vertical="center"/>
    </xf>
    <xf numFmtId="0" fontId="22" fillId="20" borderId="0" applyNumberFormat="0" applyBorder="0" applyAlignment="0" applyProtection="0">
      <alignment vertical="center"/>
    </xf>
    <xf numFmtId="0" fontId="25" fillId="15"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16" borderId="0" applyNumberFormat="0" applyBorder="0" applyAlignment="0" applyProtection="0">
      <alignment vertical="center"/>
    </xf>
    <xf numFmtId="0" fontId="28" fillId="21" borderId="0" applyNumberFormat="0" applyBorder="0" applyAlignment="0" applyProtection="0">
      <alignment vertical="center"/>
    </xf>
    <xf numFmtId="43" fontId="26" fillId="0" borderId="0" applyFont="0" applyFill="0" applyBorder="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22" borderId="19" applyNumberFormat="0" applyFont="0" applyAlignment="0" applyProtection="0">
      <alignment vertical="center"/>
    </xf>
    <xf numFmtId="0" fontId="23" fillId="13"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0" fillId="0" borderId="0">
      <alignment vertical="center"/>
    </xf>
    <xf numFmtId="0" fontId="39" fillId="0" borderId="20" applyNumberFormat="0" applyFill="0" applyAlignment="0" applyProtection="0">
      <alignment vertical="center"/>
    </xf>
    <xf numFmtId="0" fontId="23" fillId="30" borderId="0" applyNumberFormat="0" applyBorder="0" applyAlignment="0" applyProtection="0">
      <alignment vertical="center"/>
    </xf>
    <xf numFmtId="0" fontId="33" fillId="0" borderId="21" applyNumberFormat="0" applyFill="0" applyAlignment="0" applyProtection="0">
      <alignment vertical="center"/>
    </xf>
    <xf numFmtId="0" fontId="23" fillId="2" borderId="0" applyNumberFormat="0" applyBorder="0" applyAlignment="0" applyProtection="0">
      <alignment vertical="center"/>
    </xf>
    <xf numFmtId="0" fontId="40" fillId="24" borderId="22" applyNumberFormat="0" applyAlignment="0" applyProtection="0">
      <alignment vertical="center"/>
    </xf>
    <xf numFmtId="0" fontId="35" fillId="24" borderId="16" applyNumberFormat="0" applyAlignment="0" applyProtection="0">
      <alignment vertical="center"/>
    </xf>
    <xf numFmtId="0" fontId="24" fillId="14" borderId="15" applyNumberFormat="0" applyAlignment="0" applyProtection="0">
      <alignment vertical="center"/>
    </xf>
    <xf numFmtId="0" fontId="22" fillId="28" borderId="0" applyNumberFormat="0" applyBorder="0" applyAlignment="0" applyProtection="0">
      <alignment vertical="center"/>
    </xf>
    <xf numFmtId="0" fontId="23" fillId="33" borderId="0" applyNumberFormat="0" applyBorder="0" applyAlignment="0" applyProtection="0">
      <alignment vertical="center"/>
    </xf>
    <xf numFmtId="0" fontId="27" fillId="0" borderId="17" applyNumberFormat="0" applyFill="0" applyAlignment="0" applyProtection="0">
      <alignment vertical="center"/>
    </xf>
    <xf numFmtId="0" fontId="31" fillId="0" borderId="0"/>
    <xf numFmtId="0" fontId="30" fillId="0" borderId="18" applyNumberFormat="0" applyFill="0" applyAlignment="0" applyProtection="0">
      <alignment vertical="center"/>
    </xf>
    <xf numFmtId="0" fontId="41" fillId="34" borderId="0" applyNumberFormat="0" applyBorder="0" applyAlignment="0" applyProtection="0">
      <alignment vertical="center"/>
    </xf>
    <xf numFmtId="0" fontId="34" fillId="23" borderId="0" applyNumberFormat="0" applyBorder="0" applyAlignment="0" applyProtection="0">
      <alignment vertical="center"/>
    </xf>
    <xf numFmtId="0" fontId="22" fillId="35" borderId="0" applyNumberFormat="0" applyBorder="0" applyAlignment="0" applyProtection="0">
      <alignment vertical="center"/>
    </xf>
    <xf numFmtId="0" fontId="23" fillId="36" borderId="0" applyNumberFormat="0" applyBorder="0" applyAlignment="0" applyProtection="0">
      <alignment vertical="center"/>
    </xf>
    <xf numFmtId="0" fontId="22" fillId="10" borderId="0" applyNumberFormat="0" applyBorder="0" applyAlignment="0" applyProtection="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22" fillId="27" borderId="0" applyNumberFormat="0" applyBorder="0" applyAlignment="0" applyProtection="0">
      <alignment vertical="center"/>
    </xf>
    <xf numFmtId="0" fontId="23" fillId="12" borderId="0" applyNumberFormat="0" applyBorder="0" applyAlignment="0" applyProtection="0">
      <alignment vertical="center"/>
    </xf>
    <xf numFmtId="0" fontId="0" fillId="0" borderId="0"/>
    <xf numFmtId="0" fontId="23"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3" fillId="32" borderId="0" applyNumberFormat="0" applyBorder="0" applyAlignment="0" applyProtection="0">
      <alignment vertical="center"/>
    </xf>
    <xf numFmtId="0" fontId="22" fillId="18" borderId="0" applyNumberFormat="0" applyBorder="0" applyAlignment="0" applyProtection="0">
      <alignment vertical="center"/>
    </xf>
    <xf numFmtId="0" fontId="23" fillId="26" borderId="0" applyNumberFormat="0" applyBorder="0" applyAlignment="0" applyProtection="0">
      <alignment vertical="center"/>
    </xf>
    <xf numFmtId="0" fontId="23" fillId="29" borderId="0" applyNumberFormat="0" applyBorder="0" applyAlignment="0" applyProtection="0">
      <alignment vertical="center"/>
    </xf>
    <xf numFmtId="0" fontId="22" fillId="17" borderId="0" applyNumberFormat="0" applyBorder="0" applyAlignment="0" applyProtection="0">
      <alignment vertical="center"/>
    </xf>
    <xf numFmtId="0" fontId="23" fillId="25" borderId="0" applyNumberFormat="0" applyBorder="0" applyAlignment="0" applyProtection="0">
      <alignment vertical="center"/>
    </xf>
    <xf numFmtId="0" fontId="0" fillId="0" borderId="0"/>
    <xf numFmtId="0" fontId="0" fillId="0" borderId="0"/>
    <xf numFmtId="0" fontId="0" fillId="0" borderId="0" applyFill="0"/>
  </cellStyleXfs>
  <cellXfs count="302">
    <xf numFmtId="0" fontId="0" fillId="0" borderId="0" xfId="0"/>
    <xf numFmtId="0" fontId="0" fillId="0" borderId="0" xfId="0" applyFont="1" applyFill="1" applyBorder="1"/>
    <xf numFmtId="0" fontId="0" fillId="0" borderId="0" xfId="0" applyFont="1" applyBorder="1"/>
    <xf numFmtId="0" fontId="1" fillId="0" borderId="0" xfId="0" applyFont="1" applyBorder="1"/>
    <xf numFmtId="0" fontId="1" fillId="0" borderId="0" xfId="0" applyFont="1" applyBorder="1" applyAlignment="1">
      <alignment horizontal="center"/>
    </xf>
    <xf numFmtId="0" fontId="1" fillId="0" borderId="0" xfId="0" applyFont="1" applyFill="1" applyBorder="1" applyAlignment="1">
      <alignment horizontal="center"/>
    </xf>
    <xf numFmtId="0" fontId="2" fillId="0" borderId="0" xfId="0" applyFont="1" applyBorder="1" applyAlignment="1">
      <alignment horizontal="center"/>
    </xf>
    <xf numFmtId="0" fontId="1" fillId="0" borderId="0" xfId="0" applyFont="1" applyFill="1" applyBorder="1"/>
    <xf numFmtId="0" fontId="3" fillId="0" borderId="0" xfId="0" applyFont="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Alignment="1">
      <alignment horizontal="center"/>
    </xf>
    <xf numFmtId="0" fontId="2" fillId="0" borderId="0" xfId="0" applyFont="1" applyBorder="1"/>
    <xf numFmtId="0" fontId="1" fillId="0" borderId="0" xfId="0" applyFont="1" applyFill="1" applyBorder="1"/>
    <xf numFmtId="0" fontId="3" fillId="0" borderId="0" xfId="53" applyFont="1" applyFill="1" applyBorder="1" applyAlignment="1">
      <alignment horizontal="center"/>
    </xf>
    <xf numFmtId="0" fontId="1" fillId="0" borderId="0" xfId="0" applyFont="1" applyFill="1" applyBorder="1"/>
    <xf numFmtId="0" fontId="4" fillId="0" borderId="0" xfId="0" applyFont="1" applyFill="1" applyBorder="1" applyAlignment="1">
      <alignment horizontal="center"/>
    </xf>
    <xf numFmtId="0" fontId="0" fillId="0" borderId="0" xfId="0" applyFont="1" applyFill="1" applyAlignment="1">
      <alignment horizontal="center"/>
    </xf>
    <xf numFmtId="0" fontId="0" fillId="0" borderId="0" xfId="0" applyFont="1" applyFill="1" applyAlignment="1">
      <alignment horizontal="lef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horizontal="center" vertical="center"/>
    </xf>
    <xf numFmtId="10" fontId="0" fillId="0" borderId="0" xfId="0" applyNumberFormat="1" applyFont="1" applyFill="1" applyAlignment="1">
      <alignment horizontal="center" vertical="center"/>
    </xf>
    <xf numFmtId="177" fontId="1" fillId="0" borderId="0" xfId="0" applyNumberFormat="1" applyFont="1" applyFill="1" applyAlignment="1">
      <alignment horizontal="center" vertical="center" wrapText="1"/>
    </xf>
    <xf numFmtId="49" fontId="0" fillId="0" borderId="0" xfId="0" applyNumberFormat="1" applyFont="1" applyFill="1" applyAlignment="1">
      <alignment horizontal="center" vertical="center"/>
    </xf>
    <xf numFmtId="178" fontId="1" fillId="0" borderId="0" xfId="0" applyNumberFormat="1" applyFont="1" applyFill="1" applyAlignment="1">
      <alignment horizontal="center" vertical="center"/>
    </xf>
    <xf numFmtId="178" fontId="1" fillId="0" borderId="0" xfId="0" applyNumberFormat="1" applyFont="1" applyFill="1" applyAlignment="1">
      <alignment horizontal="center" vertical="center" wrapText="1"/>
    </xf>
    <xf numFmtId="178" fontId="0" fillId="0" borderId="0" xfId="0" applyNumberFormat="1"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4" fillId="0" borderId="1"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3" xfId="54"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7"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54"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xf>
    <xf numFmtId="177" fontId="0" fillId="0" borderId="0" xfId="0" applyNumberFormat="1" applyFont="1" applyFill="1" applyBorder="1" applyAlignment="1">
      <alignment horizontal="center" vertical="center"/>
    </xf>
    <xf numFmtId="10" fontId="5" fillId="0" borderId="0" xfId="0" applyNumberFormat="1" applyFont="1" applyFill="1" applyBorder="1" applyAlignment="1">
      <alignment horizontal="center" vertical="center" wrapText="1"/>
    </xf>
    <xf numFmtId="10" fontId="6" fillId="0" borderId="0" xfId="0" applyNumberFormat="1" applyFont="1" applyFill="1" applyAlignment="1">
      <alignment horizontal="center" vertical="center" wrapText="1"/>
    </xf>
    <xf numFmtId="177" fontId="4" fillId="0" borderId="1" xfId="54" applyNumberFormat="1" applyFont="1" applyFill="1" applyBorder="1" applyAlignment="1">
      <alignment horizontal="center" vertical="center" wrapText="1"/>
    </xf>
    <xf numFmtId="10" fontId="4" fillId="0" borderId="1" xfId="54"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0" fontId="4" fillId="3" borderId="1" xfId="0" applyNumberFormat="1"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 fillId="4" borderId="1" xfId="0" applyFont="1" applyFill="1" applyBorder="1" applyAlignment="1">
      <alignment horizontal="center"/>
    </xf>
    <xf numFmtId="0" fontId="1" fillId="4"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Border="1" applyAlignment="1">
      <alignment horizontal="center"/>
    </xf>
    <xf numFmtId="0" fontId="7" fillId="0" borderId="4"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1" fillId="0" borderId="1" xfId="1" applyFont="1" applyFill="1" applyBorder="1" applyAlignment="1">
      <alignment horizontal="center" vertical="center"/>
    </xf>
    <xf numFmtId="0" fontId="8"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3" borderId="1" xfId="54"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178" fontId="1" fillId="0" borderId="1" xfId="0" applyNumberFormat="1" applyFont="1" applyFill="1" applyBorder="1" applyAlignment="1">
      <alignment horizontal="left" vertical="center" wrapText="1"/>
    </xf>
    <xf numFmtId="0" fontId="1" fillId="0" borderId="1" xfId="53"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79" fontId="2" fillId="0"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79" fontId="2" fillId="2" borderId="1" xfId="0" applyNumberFormat="1" applyFont="1" applyFill="1" applyBorder="1" applyAlignment="1">
      <alignment horizontal="center" vertical="center" wrapText="1"/>
    </xf>
    <xf numFmtId="181" fontId="1" fillId="0" borderId="1" xfId="53" applyNumberFormat="1" applyFont="1" applyFill="1" applyBorder="1" applyAlignment="1" applyProtection="1">
      <alignment horizontal="left" vertical="center" wrapText="1"/>
    </xf>
    <xf numFmtId="0" fontId="1" fillId="0" borderId="1" xfId="21" applyFont="1" applyFill="1" applyBorder="1" applyAlignment="1">
      <alignment horizontal="left" vertical="center" wrapText="1"/>
    </xf>
    <xf numFmtId="9" fontId="1" fillId="0" borderId="1" xfId="0" applyNumberFormat="1" applyFont="1" applyFill="1" applyBorder="1" applyAlignment="1">
      <alignment vertical="center" wrapText="1"/>
    </xf>
    <xf numFmtId="179" fontId="1"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57" fontId="1" fillId="0" borderId="1" xfId="0" applyNumberFormat="1" applyFont="1" applyFill="1" applyBorder="1" applyAlignment="1">
      <alignment horizontal="left" vertical="center" wrapText="1"/>
    </xf>
    <xf numFmtId="182" fontId="1"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43"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179" fontId="1" fillId="0" borderId="1" xfId="43" applyNumberFormat="1" applyFont="1" applyFill="1" applyBorder="1" applyAlignment="1" applyProtection="1">
      <alignment horizontal="center" vertical="center" wrapText="1"/>
    </xf>
    <xf numFmtId="0" fontId="1" fillId="0" borderId="1" xfId="43"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0" fontId="0" fillId="0" borderId="0" xfId="0" applyFont="1" applyBorder="1" applyAlignment="1">
      <alignment horizontal="center" vertical="center" wrapText="1"/>
    </xf>
    <xf numFmtId="0" fontId="1" fillId="0" borderId="0" xfId="0" applyFont="1" applyBorder="1" applyAlignment="1">
      <alignment horizontal="center" vertical="center" wrapText="1"/>
    </xf>
    <xf numFmtId="0" fontId="4" fillId="3" borderId="2" xfId="54" applyFont="1" applyFill="1" applyBorder="1" applyAlignment="1">
      <alignment horizontal="center" vertical="center" wrapText="1"/>
    </xf>
    <xf numFmtId="0" fontId="4" fillId="0" borderId="5" xfId="54" applyFont="1" applyFill="1" applyBorder="1" applyAlignment="1">
      <alignment horizontal="center" vertical="center" wrapText="1"/>
    </xf>
    <xf numFmtId="0" fontId="4" fillId="3" borderId="3" xfId="54" applyFont="1" applyFill="1" applyBorder="1" applyAlignment="1">
      <alignment horizontal="center" vertical="center" wrapText="1"/>
    </xf>
    <xf numFmtId="0" fontId="4" fillId="0" borderId="6" xfId="54"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58" fontId="1" fillId="0" borderId="1" xfId="0" applyNumberFormat="1" applyFont="1" applyFill="1" applyBorder="1" applyAlignment="1">
      <alignment vertical="center" wrapText="1"/>
    </xf>
    <xf numFmtId="0" fontId="2" fillId="2"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4"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7" fillId="0" borderId="4"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 fillId="0" borderId="1" xfId="0" applyFont="1" applyFill="1" applyBorder="1" applyAlignment="1">
      <alignment horizontal="justify" vertical="center" wrapText="1"/>
    </xf>
    <xf numFmtId="0" fontId="12" fillId="0" borderId="7" xfId="0" applyFont="1" applyFill="1" applyBorder="1" applyAlignment="1">
      <alignment horizontal="left" vertical="center" wrapText="1"/>
    </xf>
    <xf numFmtId="0" fontId="1" fillId="0" borderId="2" xfId="0" applyFont="1" applyFill="1" applyBorder="1" applyAlignment="1">
      <alignment horizontal="justify" vertical="center" wrapText="1"/>
    </xf>
    <xf numFmtId="0" fontId="12" fillId="0" borderId="8"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1" xfId="55"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 fillId="0" borderId="1" xfId="54" applyFont="1" applyFill="1" applyBorder="1" applyAlignment="1" applyProtection="1">
      <alignment horizontal="left" vertical="center" wrapText="1"/>
    </xf>
    <xf numFmtId="0" fontId="1" fillId="0" borderId="1" xfId="54" applyFont="1" applyFill="1" applyBorder="1" applyAlignment="1" applyProtection="1">
      <alignment horizontal="center" vertical="center" wrapText="1"/>
    </xf>
    <xf numFmtId="0" fontId="15" fillId="0" borderId="1" xfId="0" applyFont="1" applyFill="1" applyBorder="1" applyAlignment="1">
      <alignment vertical="center" wrapText="1"/>
    </xf>
    <xf numFmtId="0" fontId="1" fillId="0" borderId="1" xfId="32"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 fillId="0" borderId="1" xfId="32"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NumberFormat="1" applyFont="1" applyFill="1" applyBorder="1" applyAlignment="1">
      <alignment vertical="center" wrapText="1"/>
    </xf>
    <xf numFmtId="0" fontId="1" fillId="0" borderId="9"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0" fontId="2" fillId="6" borderId="7" xfId="0" applyNumberFormat="1" applyFont="1" applyFill="1" applyBorder="1" applyAlignment="1">
      <alignment horizontal="center" vertical="center" wrapText="1"/>
    </xf>
    <xf numFmtId="10" fontId="2" fillId="6" borderId="7" xfId="0" applyNumberFormat="1" applyFont="1" applyFill="1" applyBorder="1" applyAlignment="1">
      <alignment horizontal="center" vertical="center" wrapText="1"/>
    </xf>
    <xf numFmtId="176" fontId="1" fillId="3" borderId="7" xfId="0" applyNumberFormat="1"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7" xfId="0" applyNumberFormat="1" applyFont="1" applyFill="1" applyBorder="1" applyAlignment="1">
      <alignment horizontal="center" vertical="center"/>
    </xf>
    <xf numFmtId="0" fontId="1" fillId="0" borderId="7" xfId="0" applyNumberFormat="1" applyFont="1" applyFill="1" applyBorder="1" applyAlignment="1">
      <alignment horizontal="center"/>
    </xf>
    <xf numFmtId="10" fontId="1" fillId="0" borderId="7" xfId="0" applyNumberFormat="1" applyFont="1" applyFill="1" applyBorder="1" applyAlignment="1">
      <alignment horizontal="center" vertical="center" wrapText="1"/>
    </xf>
    <xf numFmtId="0" fontId="1" fillId="0" borderId="1" xfId="1" applyFont="1" applyBorder="1" applyAlignment="1">
      <alignment horizontal="center" vertical="center"/>
    </xf>
    <xf numFmtId="0" fontId="1" fillId="0" borderId="12" xfId="0" applyFont="1" applyFill="1" applyBorder="1" applyAlignment="1">
      <alignment horizontal="center" vertical="center"/>
    </xf>
    <xf numFmtId="0" fontId="1" fillId="0" borderId="2" xfId="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 fillId="0" borderId="0" xfId="0" applyFont="1" applyAlignment="1">
      <alignment horizontal="center"/>
    </xf>
    <xf numFmtId="0" fontId="1" fillId="0" borderId="4"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3" fillId="0" borderId="7" xfId="0" applyNumberFormat="1" applyFont="1" applyFill="1" applyBorder="1" applyAlignment="1">
      <alignment vertical="center" wrapText="1"/>
    </xf>
    <xf numFmtId="49" fontId="12" fillId="0" borderId="7" xfId="0" applyNumberFormat="1" applyFont="1" applyFill="1" applyBorder="1" applyAlignment="1">
      <alignment horizontal="center" vertical="center" wrapText="1"/>
    </xf>
    <xf numFmtId="0" fontId="17" fillId="0" borderId="12" xfId="0" applyFont="1" applyFill="1" applyBorder="1" applyAlignment="1">
      <alignment vertical="center" wrapText="1"/>
    </xf>
    <xf numFmtId="0" fontId="12" fillId="0" borderId="7"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81" fontId="1" fillId="0" borderId="1" xfId="0" applyNumberFormat="1" applyFont="1" applyFill="1" applyBorder="1" applyAlignment="1">
      <alignment horizontal="center" vertical="center" wrapText="1"/>
    </xf>
    <xf numFmtId="49" fontId="13" fillId="0" borderId="7"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7" fillId="0" borderId="12" xfId="0" applyNumberFormat="1" applyFont="1" applyFill="1" applyBorder="1" applyAlignment="1">
      <alignment vertical="center" wrapText="1"/>
    </xf>
    <xf numFmtId="176" fontId="13" fillId="0" borderId="7" xfId="0" applyNumberFormat="1" applyFont="1" applyFill="1" applyBorder="1" applyAlignment="1">
      <alignment horizontal="justify" vertical="center" wrapText="1"/>
    </xf>
    <xf numFmtId="0" fontId="13" fillId="0" borderId="12"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3" fillId="7" borderId="7" xfId="0" applyNumberFormat="1" applyFont="1" applyFill="1" applyBorder="1" applyAlignment="1">
      <alignment horizontal="left" vertical="center" wrapText="1"/>
    </xf>
    <xf numFmtId="0" fontId="17" fillId="0" borderId="12" xfId="0" applyFont="1" applyFill="1" applyBorder="1" applyAlignment="1">
      <alignment horizontal="center" vertical="center" wrapText="1"/>
    </xf>
    <xf numFmtId="0" fontId="13" fillId="0" borderId="7" xfId="0" applyNumberFormat="1" applyFont="1" applyFill="1" applyBorder="1" applyAlignment="1">
      <alignment horizontal="left" vertical="center" wrapText="1"/>
    </xf>
    <xf numFmtId="0" fontId="2" fillId="0" borderId="12" xfId="0" applyFont="1" applyFill="1" applyBorder="1" applyAlignment="1">
      <alignment vertical="center" wrapText="1"/>
    </xf>
    <xf numFmtId="183" fontId="1" fillId="0" borderId="7" xfId="0" applyNumberFormat="1" applyFont="1" applyFill="1" applyBorder="1" applyAlignment="1">
      <alignment horizontal="center" vertical="center" wrapText="1"/>
    </xf>
    <xf numFmtId="183" fontId="2" fillId="0" borderId="12" xfId="0" applyNumberFormat="1" applyFont="1" applyFill="1" applyBorder="1" applyAlignment="1">
      <alignment horizontal="center" vertical="center" wrapText="1"/>
    </xf>
    <xf numFmtId="184" fontId="13" fillId="0" borderId="7" xfId="0" applyNumberFormat="1" applyFont="1" applyFill="1" applyBorder="1" applyAlignment="1">
      <alignment horizontal="left" vertical="center" wrapText="1"/>
    </xf>
    <xf numFmtId="184" fontId="2" fillId="0" borderId="12" xfId="0" applyNumberFormat="1" applyFont="1" applyFill="1" applyBorder="1" applyAlignment="1">
      <alignment vertical="center" wrapText="1"/>
    </xf>
    <xf numFmtId="183" fontId="17" fillId="0" borderId="12" xfId="0" applyNumberFormat="1" applyFont="1" applyFill="1" applyBorder="1" applyAlignment="1">
      <alignment vertical="center" wrapText="1"/>
    </xf>
    <xf numFmtId="178" fontId="1" fillId="0" borderId="7" xfId="0" applyNumberFormat="1" applyFont="1" applyFill="1" applyBorder="1" applyAlignment="1">
      <alignment horizontal="center" vertical="center" wrapText="1"/>
    </xf>
    <xf numFmtId="178" fontId="1" fillId="0" borderId="7" xfId="0" applyNumberFormat="1" applyFont="1" applyFill="1" applyBorder="1" applyAlignment="1">
      <alignment horizontal="justify" vertical="center" wrapText="1"/>
    </xf>
    <xf numFmtId="178" fontId="1" fillId="0"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13" fillId="8" borderId="7"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3" fillId="7" borderId="7"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13" fillId="9"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3" fillId="9" borderId="7" xfId="0" applyFont="1" applyFill="1" applyBorder="1" applyAlignment="1">
      <alignment horizontal="left" vertical="center" wrapText="1"/>
    </xf>
    <xf numFmtId="57" fontId="13" fillId="9" borderId="7" xfId="0" applyNumberFormat="1" applyFont="1" applyFill="1" applyBorder="1" applyAlignment="1">
      <alignment horizontal="left" vertical="center" wrapText="1"/>
    </xf>
    <xf numFmtId="0" fontId="1" fillId="7" borderId="7" xfId="0" applyFont="1" applyFill="1" applyBorder="1" applyAlignment="1">
      <alignment horizontal="center" vertical="center" wrapText="1"/>
    </xf>
    <xf numFmtId="0" fontId="1" fillId="0" borderId="7" xfId="0" applyFont="1" applyBorder="1" applyAlignment="1">
      <alignment horizontal="left" vertical="center" wrapText="1"/>
    </xf>
    <xf numFmtId="0" fontId="1" fillId="7" borderId="1" xfId="0" applyNumberFormat="1" applyFont="1" applyFill="1" applyBorder="1" applyAlignment="1">
      <alignment horizontal="center" vertical="center" wrapText="1"/>
    </xf>
    <xf numFmtId="49" fontId="1" fillId="0" borderId="1" xfId="54" applyNumberFormat="1" applyFont="1" applyFill="1" applyBorder="1" applyAlignment="1">
      <alignment horizontal="center" vertical="center" wrapText="1"/>
    </xf>
    <xf numFmtId="0" fontId="1" fillId="0" borderId="1" xfId="43" applyNumberFormat="1" applyFont="1" applyFill="1" applyBorder="1" applyAlignment="1" applyProtection="1">
      <alignment horizontal="center" vertical="center" wrapText="1"/>
    </xf>
    <xf numFmtId="0" fontId="1" fillId="5" borderId="1" xfId="0" applyNumberFormat="1" applyFont="1" applyFill="1" applyBorder="1" applyAlignment="1">
      <alignment horizontal="center" vertical="center" wrapText="1"/>
    </xf>
    <xf numFmtId="49" fontId="1" fillId="0" borderId="1" xfId="53" applyNumberFormat="1" applyFont="1" applyFill="1" applyBorder="1" applyAlignment="1" applyProtection="1">
      <alignment horizontal="center" vertical="center" wrapText="1"/>
    </xf>
    <xf numFmtId="0" fontId="1" fillId="0" borderId="13" xfId="0" applyFont="1" applyFill="1" applyBorder="1" applyAlignment="1">
      <alignment horizontal="center" vertical="center" wrapText="1"/>
    </xf>
    <xf numFmtId="0" fontId="1" fillId="3" borderId="1" xfId="0" applyFont="1" applyFill="1" applyBorder="1" applyAlignment="1">
      <alignment vertical="center" wrapText="1"/>
    </xf>
    <xf numFmtId="0" fontId="12" fillId="0" borderId="14" xfId="0" applyFont="1" applyFill="1" applyBorder="1" applyAlignment="1">
      <alignment horizontal="center" vertical="center" wrapText="1"/>
    </xf>
    <xf numFmtId="0" fontId="1" fillId="0" borderId="14" xfId="0" applyFont="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7" borderId="1" xfId="0" applyFont="1" applyFill="1" applyBorder="1" applyAlignment="1">
      <alignment vertical="center" wrapText="1"/>
    </xf>
    <xf numFmtId="0" fontId="1" fillId="0" borderId="1" xfId="54" applyNumberFormat="1" applyFont="1" applyFill="1" applyBorder="1" applyAlignment="1">
      <alignment vertical="center" wrapText="1"/>
    </xf>
    <xf numFmtId="0" fontId="10" fillId="0" borderId="4" xfId="0" applyFont="1" applyFill="1" applyBorder="1" applyAlignment="1">
      <alignment horizontal="center" vertical="center" wrapText="1"/>
    </xf>
    <xf numFmtId="0" fontId="1" fillId="0" borderId="2" xfId="0" applyFont="1" applyFill="1" applyBorder="1" applyAlignment="1">
      <alignment vertical="center" wrapText="1"/>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 fillId="0" borderId="3" xfId="0" applyFont="1" applyFill="1" applyBorder="1" applyAlignment="1">
      <alignment vertical="center" wrapText="1"/>
    </xf>
    <xf numFmtId="58"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54"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xf>
    <xf numFmtId="0" fontId="1" fillId="0" borderId="1" xfId="0" applyFont="1" applyFill="1" applyBorder="1"/>
    <xf numFmtId="0" fontId="2" fillId="3"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Border="1" applyAlignment="1">
      <alignment horizontal="center"/>
    </xf>
    <xf numFmtId="0" fontId="6" fillId="0" borderId="0" xfId="0" applyFont="1" applyFill="1" applyAlignment="1">
      <alignment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53"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181" fontId="1" fillId="1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xf>
    <xf numFmtId="0" fontId="4" fillId="0" borderId="1" xfId="0" applyFont="1" applyFill="1" applyBorder="1" applyAlignment="1">
      <alignment vertical="center" wrapText="1"/>
    </xf>
    <xf numFmtId="0" fontId="1" fillId="10" borderId="1" xfId="0" applyFont="1" applyFill="1" applyBorder="1" applyAlignment="1">
      <alignment vertical="center" wrapText="1"/>
    </xf>
    <xf numFmtId="0" fontId="9" fillId="0" borderId="0" xfId="0" applyFont="1" applyFill="1" applyBorder="1" applyAlignment="1">
      <alignment horizontal="center" vertical="center" wrapText="1"/>
    </xf>
    <xf numFmtId="185" fontId="19" fillId="1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0" fontId="20" fillId="0" borderId="0" xfId="0" applyFont="1" applyFill="1" applyBorder="1" applyAlignment="1">
      <alignment horizontal="center" vertical="center" wrapText="1"/>
    </xf>
    <xf numFmtId="0" fontId="1" fillId="0" borderId="1" xfId="0" applyFont="1" applyFill="1" applyBorder="1"/>
    <xf numFmtId="0" fontId="1" fillId="0" borderId="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53" applyFont="1" applyFill="1" applyBorder="1" applyAlignment="1">
      <alignment horizontal="center" vertical="center" wrapText="1"/>
    </xf>
    <xf numFmtId="0" fontId="1" fillId="0" borderId="1" xfId="0" applyFont="1" applyFill="1" applyBorder="1" applyAlignment="1">
      <alignment wrapText="1"/>
    </xf>
    <xf numFmtId="0" fontId="1" fillId="0" borderId="1" xfId="0"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xf numFmtId="0" fontId="1" fillId="0" borderId="1" xfId="53" applyFont="1" applyFill="1" applyBorder="1" applyAlignment="1" applyProtection="1" quotePrefix="1">
      <alignment horizontal="center" vertical="center" wrapText="1"/>
    </xf>
    <xf numFmtId="0" fontId="1" fillId="0" borderId="1" xfId="0"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cellXfs>
  <cellStyles count="56">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附件4服务业"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进度汇总表"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_汇总表_9"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正式表" xfId="53"/>
    <cellStyle name="常规_Sheet1" xfId="54"/>
    <cellStyle name="常规_Sheet1_1张店区（24）"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L211"/>
  <sheetViews>
    <sheetView tabSelected="1" zoomScale="68" zoomScaleNormal="68" zoomScaleSheetLayoutView="70" workbookViewId="0">
      <pane ySplit="5" topLeftCell="A6" activePane="bottomLeft" state="frozen"/>
      <selection/>
      <selection pane="bottomLeft" activeCell="J177" sqref="J177"/>
    </sheetView>
  </sheetViews>
  <sheetFormatPr defaultColWidth="9" defaultRowHeight="14.25"/>
  <cols>
    <col min="1" max="1" width="3.225" style="17" customWidth="1"/>
    <col min="2" max="2" width="17.3583333333333" style="18" customWidth="1"/>
    <col min="3" max="3" width="25" style="18" customWidth="1"/>
    <col min="4" max="6" width="6.78333333333333" style="19" customWidth="1"/>
    <col min="7" max="7" width="5.775" style="19" customWidth="1"/>
    <col min="8" max="8" width="6.95" style="19" customWidth="1"/>
    <col min="9" max="9" width="9.05833333333333" style="20" customWidth="1"/>
    <col min="10" max="10" width="9.375" style="20" customWidth="1"/>
    <col min="11" max="11" width="7.80833333333333" style="20" customWidth="1"/>
    <col min="12" max="12" width="8.11666666666667" style="20" customWidth="1"/>
    <col min="13" max="13" width="5.93333333333333" style="21" hidden="1" customWidth="1"/>
    <col min="14" max="15" width="5.73333333333333" style="21" hidden="1" customWidth="1"/>
    <col min="16" max="16" width="6.16666666666667" style="22" hidden="1" customWidth="1"/>
    <col min="17" max="17" width="12.8166666666667" style="23" customWidth="1"/>
    <col min="18" max="18" width="5.125" style="24" customWidth="1"/>
    <col min="19" max="20" width="4.75" style="24" customWidth="1"/>
    <col min="21" max="23" width="7.34166666666667" style="24" customWidth="1"/>
    <col min="24" max="24" width="8.21666666666667" style="25" customWidth="1"/>
    <col min="25" max="25" width="13.4333333333333" style="25" customWidth="1"/>
    <col min="26" max="26" width="8.21666666666667" style="25" customWidth="1"/>
    <col min="27" max="27" width="8.21666666666667" style="26" customWidth="1"/>
    <col min="28" max="28" width="8.21666666666667" style="25" customWidth="1"/>
    <col min="29" max="29" width="6.78333333333333" style="25" customWidth="1"/>
    <col min="30" max="30" width="8.21666666666667" style="25" customWidth="1"/>
    <col min="31" max="31" width="10.4583333333333" style="25" customWidth="1"/>
    <col min="32" max="32" width="8.21666666666667" style="25" customWidth="1"/>
    <col min="33" max="33" width="13.5916666666667" style="27" customWidth="1"/>
    <col min="34" max="34" width="4.44166666666667" style="27" customWidth="1"/>
    <col min="35" max="35" width="17.5" style="27" customWidth="1"/>
    <col min="36" max="36" width="8.03333333333333" style="25" customWidth="1"/>
    <col min="37" max="37" width="7.5" style="28" customWidth="1"/>
    <col min="38" max="38" width="15.4666666666667" style="28" customWidth="1"/>
    <col min="39" max="40" width="6.125" style="1" customWidth="1"/>
    <col min="41" max="41" width="5.625" style="1" customWidth="1"/>
    <col min="42" max="42" width="6.875" style="1" customWidth="1"/>
    <col min="43" max="49" width="12.0333333333333" style="1" customWidth="1"/>
    <col min="50" max="16384" width="9" style="1"/>
  </cols>
  <sheetData>
    <row r="1" s="1" customFormat="1" ht="16.5" customHeight="1" spans="1:38">
      <c r="A1" s="29" t="s">
        <v>0</v>
      </c>
      <c r="B1" s="30"/>
      <c r="C1" s="30"/>
      <c r="D1" s="31"/>
      <c r="E1" s="31"/>
      <c r="F1" s="31"/>
      <c r="G1" s="31"/>
      <c r="H1" s="31"/>
      <c r="I1" s="65"/>
      <c r="J1" s="65"/>
      <c r="K1" s="20"/>
      <c r="L1" s="20"/>
      <c r="M1" s="21"/>
      <c r="N1" s="21"/>
      <c r="O1" s="21"/>
      <c r="P1" s="22"/>
      <c r="Q1" s="23"/>
      <c r="R1" s="24"/>
      <c r="S1" s="24"/>
      <c r="T1" s="24"/>
      <c r="U1" s="24"/>
      <c r="V1" s="24"/>
      <c r="W1" s="24"/>
      <c r="X1" s="25"/>
      <c r="Y1" s="116"/>
      <c r="Z1" s="116"/>
      <c r="AA1" s="117"/>
      <c r="AB1" s="116"/>
      <c r="AC1" s="116"/>
      <c r="AD1" s="116"/>
      <c r="AE1" s="116"/>
      <c r="AF1" s="116"/>
      <c r="AG1" s="127"/>
      <c r="AH1" s="127"/>
      <c r="AI1" s="127"/>
      <c r="AJ1" s="116"/>
      <c r="AK1" s="28"/>
      <c r="AL1" s="28"/>
    </row>
    <row r="2" s="2" customFormat="1" ht="22.5" hidden="1" customHeight="1" spans="1:38">
      <c r="A2" s="32" t="s">
        <v>1</v>
      </c>
      <c r="B2" s="33"/>
      <c r="C2" s="33"/>
      <c r="D2" s="32"/>
      <c r="E2" s="32"/>
      <c r="F2" s="32"/>
      <c r="G2" s="32"/>
      <c r="H2" s="32"/>
      <c r="I2" s="32"/>
      <c r="J2" s="32"/>
      <c r="K2" s="32"/>
      <c r="L2" s="32"/>
      <c r="M2" s="32"/>
      <c r="N2" s="32"/>
      <c r="O2" s="32"/>
      <c r="P2" s="66"/>
      <c r="Q2" s="91"/>
      <c r="R2" s="92"/>
      <c r="S2" s="92"/>
      <c r="T2" s="92"/>
      <c r="U2" s="92"/>
      <c r="V2" s="92"/>
      <c r="W2" s="92"/>
      <c r="X2" s="91"/>
      <c r="Y2" s="91"/>
      <c r="Z2" s="91"/>
      <c r="AA2" s="91"/>
      <c r="AB2" s="91"/>
      <c r="AC2" s="91"/>
      <c r="AD2" s="91"/>
      <c r="AE2" s="91"/>
      <c r="AF2" s="91"/>
      <c r="AG2" s="32"/>
      <c r="AH2" s="32"/>
      <c r="AI2" s="32"/>
      <c r="AJ2" s="91"/>
      <c r="AK2" s="32"/>
      <c r="AL2" s="128"/>
    </row>
    <row r="3" s="3" customFormat="1" ht="15" hidden="1" customHeight="1" spans="1:38">
      <c r="A3" s="34" t="s">
        <v>2</v>
      </c>
      <c r="B3" s="34"/>
      <c r="C3" s="34"/>
      <c r="D3" s="35"/>
      <c r="E3" s="35"/>
      <c r="F3" s="35"/>
      <c r="G3" s="35"/>
      <c r="H3" s="35"/>
      <c r="I3" s="35"/>
      <c r="J3" s="35"/>
      <c r="K3" s="35"/>
      <c r="L3" s="35"/>
      <c r="M3" s="35"/>
      <c r="N3" s="35"/>
      <c r="O3" s="35"/>
      <c r="P3" s="67"/>
      <c r="Q3" s="34"/>
      <c r="R3" s="93"/>
      <c r="S3" s="93"/>
      <c r="T3" s="93"/>
      <c r="U3" s="93"/>
      <c r="V3" s="93"/>
      <c r="W3" s="93"/>
      <c r="X3" s="35"/>
      <c r="Y3" s="35"/>
      <c r="Z3" s="35"/>
      <c r="AA3" s="35"/>
      <c r="AB3" s="35"/>
      <c r="AC3" s="35"/>
      <c r="AD3" s="35"/>
      <c r="AE3" s="35"/>
      <c r="AF3" s="35"/>
      <c r="AG3" s="34"/>
      <c r="AH3" s="34"/>
      <c r="AI3" s="34"/>
      <c r="AJ3" s="35"/>
      <c r="AK3" s="34"/>
      <c r="AL3" s="129"/>
    </row>
    <row r="4" s="4" customFormat="1" ht="21.75" hidden="1" customHeight="1" spans="1:38">
      <c r="A4" s="36" t="s">
        <v>3</v>
      </c>
      <c r="B4" s="36" t="s">
        <v>4</v>
      </c>
      <c r="C4" s="36" t="s">
        <v>5</v>
      </c>
      <c r="D4" s="37" t="s">
        <v>6</v>
      </c>
      <c r="E4" s="37" t="s">
        <v>7</v>
      </c>
      <c r="F4" s="37" t="s">
        <v>8</v>
      </c>
      <c r="G4" s="36" t="s">
        <v>9</v>
      </c>
      <c r="H4" s="36" t="s">
        <v>10</v>
      </c>
      <c r="I4" s="68" t="s">
        <v>11</v>
      </c>
      <c r="J4" s="36" t="s">
        <v>12</v>
      </c>
      <c r="K4" s="36"/>
      <c r="L4" s="36"/>
      <c r="M4" s="36"/>
      <c r="N4" s="36"/>
      <c r="O4" s="36"/>
      <c r="P4" s="69"/>
      <c r="Q4" s="36"/>
      <c r="R4" s="94" t="s">
        <v>13</v>
      </c>
      <c r="S4" s="94" t="s">
        <v>14</v>
      </c>
      <c r="T4" s="95" t="s">
        <v>15</v>
      </c>
      <c r="U4" s="96" t="s">
        <v>16</v>
      </c>
      <c r="V4" s="96" t="s">
        <v>17</v>
      </c>
      <c r="W4" s="96" t="s">
        <v>18</v>
      </c>
      <c r="X4" s="97" t="s">
        <v>19</v>
      </c>
      <c r="Y4" s="97"/>
      <c r="Z4" s="97"/>
      <c r="AA4" s="97"/>
      <c r="AB4" s="97"/>
      <c r="AC4" s="97"/>
      <c r="AD4" s="97"/>
      <c r="AE4" s="97"/>
      <c r="AF4" s="97"/>
      <c r="AG4" s="130" t="s">
        <v>20</v>
      </c>
      <c r="AH4" s="130" t="s">
        <v>21</v>
      </c>
      <c r="AI4" s="130" t="s">
        <v>22</v>
      </c>
      <c r="AJ4" s="131" t="s">
        <v>23</v>
      </c>
      <c r="AK4" s="123" t="s">
        <v>24</v>
      </c>
      <c r="AL4" s="129"/>
    </row>
    <row r="5" s="4" customFormat="1" ht="54" hidden="1" customHeight="1" spans="1:38">
      <c r="A5" s="36"/>
      <c r="B5" s="36"/>
      <c r="C5" s="36"/>
      <c r="D5" s="38"/>
      <c r="E5" s="38"/>
      <c r="F5" s="38"/>
      <c r="G5" s="36"/>
      <c r="H5" s="36"/>
      <c r="I5" s="68"/>
      <c r="J5" s="36"/>
      <c r="K5" s="70" t="s">
        <v>25</v>
      </c>
      <c r="L5" s="71" t="s">
        <v>26</v>
      </c>
      <c r="M5" s="71" t="s">
        <v>27</v>
      </c>
      <c r="N5" s="71" t="s">
        <v>28</v>
      </c>
      <c r="O5" s="71" t="s">
        <v>29</v>
      </c>
      <c r="P5" s="72" t="s">
        <v>30</v>
      </c>
      <c r="Q5" s="98" t="s">
        <v>31</v>
      </c>
      <c r="R5" s="94"/>
      <c r="S5" s="94"/>
      <c r="T5" s="99"/>
      <c r="U5" s="100"/>
      <c r="V5" s="100"/>
      <c r="W5" s="100"/>
      <c r="X5" s="36" t="s">
        <v>32</v>
      </c>
      <c r="Y5" s="36" t="s">
        <v>33</v>
      </c>
      <c r="Z5" s="36" t="s">
        <v>34</v>
      </c>
      <c r="AA5" s="36" t="s">
        <v>35</v>
      </c>
      <c r="AB5" s="36" t="s">
        <v>36</v>
      </c>
      <c r="AC5" s="36" t="s">
        <v>37</v>
      </c>
      <c r="AD5" s="36" t="s">
        <v>38</v>
      </c>
      <c r="AE5" s="36" t="s">
        <v>39</v>
      </c>
      <c r="AF5" s="36" t="s">
        <v>40</v>
      </c>
      <c r="AG5" s="132"/>
      <c r="AH5" s="132"/>
      <c r="AI5" s="132"/>
      <c r="AJ5" s="133"/>
      <c r="AK5" s="123"/>
      <c r="AL5" s="129"/>
    </row>
    <row r="6" s="4" customFormat="1" ht="27.75" hidden="1" customHeight="1" spans="1:38">
      <c r="A6" s="39" t="s">
        <v>41</v>
      </c>
      <c r="B6" s="39"/>
      <c r="C6" s="39"/>
      <c r="D6" s="39"/>
      <c r="E6" s="39"/>
      <c r="F6" s="40"/>
      <c r="G6" s="41"/>
      <c r="H6" s="39"/>
      <c r="I6" s="39">
        <f>I66+I7+I104+I24+I58+I98+I55+I93+I148</f>
        <v>6122907</v>
      </c>
      <c r="J6" s="39">
        <f>J66+J7+J104+J24+J58+J98+J55+J93+J148</f>
        <v>1178800</v>
      </c>
      <c r="K6" s="39">
        <f>K66+K7+K104+K24+K58+K98+K55+K93+K148</f>
        <v>301937.5</v>
      </c>
      <c r="L6" s="39">
        <f>L66+L7+L104+L24+L58+L98+L55+L93+L148</f>
        <v>62134.17</v>
      </c>
      <c r="M6" s="39"/>
      <c r="N6" s="39"/>
      <c r="O6" s="39"/>
      <c r="P6" s="73"/>
      <c r="Q6" s="101"/>
      <c r="R6" s="39">
        <f>R66+R7+R104+R24+R58+R98+R55+R93+R148</f>
        <v>73</v>
      </c>
      <c r="S6" s="39">
        <f>S66+S7+S104+S24+S58+S98+S55+S93+S148</f>
        <v>5</v>
      </c>
      <c r="T6" s="39"/>
      <c r="U6" s="39"/>
      <c r="V6" s="39"/>
      <c r="W6" s="39"/>
      <c r="X6" s="41"/>
      <c r="Y6" s="41"/>
      <c r="Z6" s="41"/>
      <c r="AA6" s="41"/>
      <c r="AB6" s="41"/>
      <c r="AC6" s="41"/>
      <c r="AD6" s="41"/>
      <c r="AE6" s="41"/>
      <c r="AF6" s="41"/>
      <c r="AG6" s="101"/>
      <c r="AH6" s="101"/>
      <c r="AI6" s="101"/>
      <c r="AJ6" s="134"/>
      <c r="AK6" s="101"/>
      <c r="AL6" s="129"/>
    </row>
    <row r="7" s="4" customFormat="1" ht="27.75" hidden="1" customHeight="1" spans="1:38">
      <c r="A7" s="42" t="s">
        <v>42</v>
      </c>
      <c r="B7" s="42"/>
      <c r="C7" s="42"/>
      <c r="D7" s="42"/>
      <c r="E7" s="42"/>
      <c r="F7" s="43"/>
      <c r="G7" s="44"/>
      <c r="H7" s="42"/>
      <c r="I7" s="42">
        <f>I8+I15+I17</f>
        <v>149493</v>
      </c>
      <c r="J7" s="42">
        <f>J8+J15+J17</f>
        <v>62900</v>
      </c>
      <c r="K7" s="42">
        <f>K8+K15+K17</f>
        <v>2363.5</v>
      </c>
      <c r="L7" s="42">
        <f>L8+L15+L17</f>
        <v>1268</v>
      </c>
      <c r="M7" s="42"/>
      <c r="N7" s="42"/>
      <c r="O7" s="42"/>
      <c r="P7" s="74"/>
      <c r="Q7" s="102"/>
      <c r="R7" s="42">
        <f>SUM(R9:R23)</f>
        <v>2</v>
      </c>
      <c r="S7" s="42">
        <f>SUM(S9:S23)</f>
        <v>0</v>
      </c>
      <c r="T7" s="42"/>
      <c r="U7" s="42"/>
      <c r="V7" s="42"/>
      <c r="W7" s="42"/>
      <c r="X7" s="44"/>
      <c r="Y7" s="44"/>
      <c r="Z7" s="44"/>
      <c r="AA7" s="44"/>
      <c r="AB7" s="44"/>
      <c r="AC7" s="44"/>
      <c r="AD7" s="44"/>
      <c r="AE7" s="44"/>
      <c r="AF7" s="44"/>
      <c r="AG7" s="102"/>
      <c r="AH7" s="102"/>
      <c r="AI7" s="102"/>
      <c r="AJ7" s="135"/>
      <c r="AK7" s="102"/>
      <c r="AL7" s="129"/>
    </row>
    <row r="8" s="4" customFormat="1" ht="27.75" hidden="1" customHeight="1" spans="1:38">
      <c r="A8" s="45" t="s">
        <v>43</v>
      </c>
      <c r="B8" s="45"/>
      <c r="C8" s="45"/>
      <c r="D8" s="40"/>
      <c r="E8" s="40"/>
      <c r="F8" s="40"/>
      <c r="G8" s="40"/>
      <c r="H8" s="40"/>
      <c r="I8" s="40">
        <f>SUM(I9:I14)</f>
        <v>39575</v>
      </c>
      <c r="J8" s="40">
        <f>SUM(J9:J14)</f>
        <v>15500</v>
      </c>
      <c r="K8" s="40">
        <f>SUM(K9:K14)</f>
        <v>1343.5</v>
      </c>
      <c r="L8" s="40">
        <f>SUM(L9:L14)</f>
        <v>248</v>
      </c>
      <c r="M8" s="40"/>
      <c r="N8" s="40"/>
      <c r="O8" s="40"/>
      <c r="P8" s="75"/>
      <c r="Q8" s="58"/>
      <c r="R8" s="52"/>
      <c r="S8" s="52"/>
      <c r="T8" s="52"/>
      <c r="U8" s="52"/>
      <c r="V8" s="52"/>
      <c r="W8" s="52"/>
      <c r="X8" s="40"/>
      <c r="Y8" s="40"/>
      <c r="Z8" s="40"/>
      <c r="AA8" s="40"/>
      <c r="AB8" s="40"/>
      <c r="AC8" s="40"/>
      <c r="AD8" s="40"/>
      <c r="AE8" s="40"/>
      <c r="AF8" s="40"/>
      <c r="AG8" s="58"/>
      <c r="AH8" s="58"/>
      <c r="AI8" s="58"/>
      <c r="AJ8" s="136"/>
      <c r="AK8" s="58"/>
      <c r="AL8" s="129"/>
    </row>
    <row r="9" s="5" customFormat="1" ht="93" hidden="1" customHeight="1" spans="1:38">
      <c r="A9" s="40">
        <v>1</v>
      </c>
      <c r="B9" s="46" t="s">
        <v>44</v>
      </c>
      <c r="C9" s="47" t="s">
        <v>45</v>
      </c>
      <c r="D9" s="48" t="s">
        <v>46</v>
      </c>
      <c r="E9" s="49" t="s">
        <v>47</v>
      </c>
      <c r="F9" s="40" t="s">
        <v>48</v>
      </c>
      <c r="G9" s="48" t="s">
        <v>49</v>
      </c>
      <c r="H9" s="48" t="s">
        <v>50</v>
      </c>
      <c r="I9" s="59">
        <v>18000</v>
      </c>
      <c r="J9" s="59">
        <v>5000</v>
      </c>
      <c r="K9" s="48">
        <v>827.5</v>
      </c>
      <c r="L9" s="48">
        <v>92</v>
      </c>
      <c r="M9" s="45"/>
      <c r="N9" s="45"/>
      <c r="O9" s="45"/>
      <c r="P9" s="76"/>
      <c r="Q9" s="103" t="s">
        <v>51</v>
      </c>
      <c r="R9" s="63">
        <v>1</v>
      </c>
      <c r="S9" s="48">
        <v>0</v>
      </c>
      <c r="T9" s="63" t="s">
        <v>52</v>
      </c>
      <c r="U9" s="63">
        <v>50000</v>
      </c>
      <c r="V9" s="63">
        <v>5000</v>
      </c>
      <c r="W9" s="63">
        <v>2000</v>
      </c>
      <c r="X9" s="104" t="s">
        <v>53</v>
      </c>
      <c r="Y9" s="302" t="s">
        <v>54</v>
      </c>
      <c r="Z9" s="48" t="s">
        <v>55</v>
      </c>
      <c r="AA9" s="40"/>
      <c r="AB9" s="40" t="s">
        <v>56</v>
      </c>
      <c r="AC9" s="40"/>
      <c r="AD9" s="40" t="s">
        <v>57</v>
      </c>
      <c r="AE9" s="302" t="s">
        <v>58</v>
      </c>
      <c r="AF9" s="118" t="s">
        <v>59</v>
      </c>
      <c r="AG9" s="58"/>
      <c r="AH9" s="58"/>
      <c r="AI9" s="58"/>
      <c r="AJ9" s="136" t="s">
        <v>60</v>
      </c>
      <c r="AK9" s="58"/>
      <c r="AL9" s="137"/>
    </row>
    <row r="10" s="5" customFormat="1" ht="117" hidden="1" customHeight="1" spans="1:38">
      <c r="A10" s="40">
        <v>2</v>
      </c>
      <c r="B10" s="50" t="s">
        <v>61</v>
      </c>
      <c r="C10" s="46" t="s">
        <v>62</v>
      </c>
      <c r="D10" s="48" t="s">
        <v>63</v>
      </c>
      <c r="E10" s="49" t="s">
        <v>47</v>
      </c>
      <c r="F10" s="40" t="s">
        <v>48</v>
      </c>
      <c r="G10" s="48" t="s">
        <v>64</v>
      </c>
      <c r="H10" s="40" t="s">
        <v>65</v>
      </c>
      <c r="I10" s="40">
        <v>5000</v>
      </c>
      <c r="J10" s="40">
        <v>5000</v>
      </c>
      <c r="K10" s="48">
        <v>0</v>
      </c>
      <c r="L10" s="59">
        <v>0</v>
      </c>
      <c r="M10" s="77"/>
      <c r="N10" s="77"/>
      <c r="O10" s="77"/>
      <c r="P10" s="78"/>
      <c r="Q10" s="103" t="s">
        <v>66</v>
      </c>
      <c r="R10" s="48">
        <v>0</v>
      </c>
      <c r="S10" s="48">
        <v>0</v>
      </c>
      <c r="T10" s="48" t="s">
        <v>67</v>
      </c>
      <c r="U10" s="48">
        <v>25000</v>
      </c>
      <c r="V10" s="48">
        <v>2000</v>
      </c>
      <c r="W10" s="48">
        <v>1000</v>
      </c>
      <c r="X10" s="105" t="s">
        <v>68</v>
      </c>
      <c r="Y10" s="105" t="s">
        <v>69</v>
      </c>
      <c r="Z10" s="105" t="s">
        <v>70</v>
      </c>
      <c r="AA10" s="119"/>
      <c r="AB10" s="120" t="s">
        <v>71</v>
      </c>
      <c r="AC10" s="41">
        <v>0</v>
      </c>
      <c r="AD10" s="105" t="s">
        <v>69</v>
      </c>
      <c r="AE10" s="105" t="s">
        <v>69</v>
      </c>
      <c r="AF10" s="105" t="s">
        <v>72</v>
      </c>
      <c r="AG10" s="58" t="s">
        <v>73</v>
      </c>
      <c r="AH10" s="58"/>
      <c r="AI10" s="79"/>
      <c r="AJ10" s="136" t="s">
        <v>74</v>
      </c>
      <c r="AK10" s="138"/>
      <c r="AL10" s="139"/>
    </row>
    <row r="11" s="5" customFormat="1" ht="90" hidden="1" customHeight="1" spans="1:38">
      <c r="A11" s="40">
        <v>3</v>
      </c>
      <c r="B11" s="50" t="s">
        <v>75</v>
      </c>
      <c r="C11" s="46" t="s">
        <v>76</v>
      </c>
      <c r="D11" s="48" t="s">
        <v>46</v>
      </c>
      <c r="E11" s="49" t="s">
        <v>77</v>
      </c>
      <c r="F11" s="40" t="s">
        <v>48</v>
      </c>
      <c r="G11" s="48" t="s">
        <v>64</v>
      </c>
      <c r="H11" s="40" t="s">
        <v>78</v>
      </c>
      <c r="I11" s="40">
        <v>3575</v>
      </c>
      <c r="J11" s="40">
        <v>3500</v>
      </c>
      <c r="K11" s="48">
        <v>390</v>
      </c>
      <c r="L11" s="59">
        <v>30</v>
      </c>
      <c r="M11" s="79"/>
      <c r="N11" s="79"/>
      <c r="O11" s="79"/>
      <c r="P11" s="40"/>
      <c r="Q11" s="103" t="s">
        <v>79</v>
      </c>
      <c r="R11" s="48">
        <v>0</v>
      </c>
      <c r="S11" s="48">
        <v>0</v>
      </c>
      <c r="T11" s="48" t="s">
        <v>52</v>
      </c>
      <c r="U11" s="48">
        <v>10500</v>
      </c>
      <c r="V11" s="48">
        <v>1575</v>
      </c>
      <c r="W11" s="48">
        <v>393.75</v>
      </c>
      <c r="X11" s="105" t="s">
        <v>80</v>
      </c>
      <c r="Y11" s="105" t="s">
        <v>81</v>
      </c>
      <c r="Z11" s="105" t="s">
        <v>82</v>
      </c>
      <c r="AA11" s="119"/>
      <c r="AB11" s="105" t="s">
        <v>72</v>
      </c>
      <c r="AC11" s="40"/>
      <c r="AD11" s="105" t="s">
        <v>69</v>
      </c>
      <c r="AE11" s="105" t="s">
        <v>69</v>
      </c>
      <c r="AF11" s="105" t="s">
        <v>72</v>
      </c>
      <c r="AG11" s="58"/>
      <c r="AH11" s="58"/>
      <c r="AI11" s="79"/>
      <c r="AJ11" s="136" t="s">
        <v>74</v>
      </c>
      <c r="AK11" s="138"/>
      <c r="AL11" s="139"/>
    </row>
    <row r="12" s="5" customFormat="1" ht="56" hidden="1" customHeight="1" spans="1:38">
      <c r="A12" s="40">
        <v>4</v>
      </c>
      <c r="B12" s="51" t="s">
        <v>83</v>
      </c>
      <c r="C12" s="51" t="s">
        <v>84</v>
      </c>
      <c r="D12" s="40" t="s">
        <v>85</v>
      </c>
      <c r="E12" s="49" t="s">
        <v>77</v>
      </c>
      <c r="F12" s="40" t="s">
        <v>48</v>
      </c>
      <c r="G12" s="48" t="s">
        <v>64</v>
      </c>
      <c r="H12" s="40" t="s">
        <v>86</v>
      </c>
      <c r="I12" s="40">
        <v>1000</v>
      </c>
      <c r="J12" s="40">
        <v>1000</v>
      </c>
      <c r="K12" s="48">
        <v>0</v>
      </c>
      <c r="L12" s="59">
        <v>0</v>
      </c>
      <c r="M12" s="80"/>
      <c r="N12" s="80"/>
      <c r="O12" s="80"/>
      <c r="P12" s="75">
        <f>K12/J12</f>
        <v>0</v>
      </c>
      <c r="Q12" s="103" t="s">
        <v>87</v>
      </c>
      <c r="R12" s="48">
        <v>0</v>
      </c>
      <c r="S12" s="48">
        <v>0</v>
      </c>
      <c r="T12" s="48" t="s">
        <v>67</v>
      </c>
      <c r="U12" s="48">
        <v>7000</v>
      </c>
      <c r="V12" s="48">
        <v>700</v>
      </c>
      <c r="W12" s="48">
        <v>300</v>
      </c>
      <c r="X12" s="105" t="s">
        <v>88</v>
      </c>
      <c r="Y12" s="105" t="s">
        <v>72</v>
      </c>
      <c r="Z12" s="105" t="s">
        <v>89</v>
      </c>
      <c r="AA12" s="119">
        <v>0.00197</v>
      </c>
      <c r="AB12" s="40" t="s">
        <v>72</v>
      </c>
      <c r="AC12" s="40"/>
      <c r="AD12" s="40" t="s">
        <v>72</v>
      </c>
      <c r="AE12" s="40" t="s">
        <v>72</v>
      </c>
      <c r="AF12" s="40" t="s">
        <v>69</v>
      </c>
      <c r="AG12" s="47" t="s">
        <v>90</v>
      </c>
      <c r="AH12" s="58"/>
      <c r="AI12" s="58"/>
      <c r="AJ12" s="136" t="s">
        <v>91</v>
      </c>
      <c r="AK12" s="58">
        <v>2022.04</v>
      </c>
      <c r="AL12" s="137"/>
    </row>
    <row r="13" s="5" customFormat="1" ht="80" hidden="1" customHeight="1" spans="1:38">
      <c r="A13" s="40">
        <v>5</v>
      </c>
      <c r="B13" s="47" t="s">
        <v>92</v>
      </c>
      <c r="C13" s="47" t="s">
        <v>93</v>
      </c>
      <c r="D13" s="48" t="s">
        <v>94</v>
      </c>
      <c r="E13" s="49" t="s">
        <v>47</v>
      </c>
      <c r="F13" s="40" t="s">
        <v>48</v>
      </c>
      <c r="G13" s="52" t="s">
        <v>49</v>
      </c>
      <c r="H13" s="48" t="s">
        <v>95</v>
      </c>
      <c r="I13" s="63">
        <v>11000</v>
      </c>
      <c r="J13" s="63">
        <v>1000</v>
      </c>
      <c r="K13" s="40">
        <v>126</v>
      </c>
      <c r="L13" s="40">
        <v>126</v>
      </c>
      <c r="M13" s="40"/>
      <c r="N13" s="40"/>
      <c r="O13" s="40"/>
      <c r="P13" s="75">
        <f>K13/J13</f>
        <v>0.126</v>
      </c>
      <c r="Q13" s="103" t="s">
        <v>96</v>
      </c>
      <c r="R13" s="63">
        <v>0</v>
      </c>
      <c r="S13" s="48">
        <v>0</v>
      </c>
      <c r="T13" s="63" t="s">
        <v>67</v>
      </c>
      <c r="U13" s="63">
        <v>3000</v>
      </c>
      <c r="V13" s="63">
        <v>200</v>
      </c>
      <c r="W13" s="63">
        <v>120</v>
      </c>
      <c r="X13" s="105" t="s">
        <v>97</v>
      </c>
      <c r="Y13" s="105" t="s">
        <v>72</v>
      </c>
      <c r="Z13" s="105" t="s">
        <v>98</v>
      </c>
      <c r="AA13" s="119">
        <v>0.015</v>
      </c>
      <c r="AB13" s="40" t="s">
        <v>72</v>
      </c>
      <c r="AC13" s="40"/>
      <c r="AD13" s="40" t="s">
        <v>72</v>
      </c>
      <c r="AE13" s="40" t="s">
        <v>72</v>
      </c>
      <c r="AF13" s="105" t="s">
        <v>69</v>
      </c>
      <c r="AG13" s="47"/>
      <c r="AH13" s="58"/>
      <c r="AI13" s="58"/>
      <c r="AJ13" s="136" t="s">
        <v>99</v>
      </c>
      <c r="AK13" s="58">
        <v>2022.05</v>
      </c>
      <c r="AL13" s="137"/>
    </row>
    <row r="14" s="5" customFormat="1" ht="98" hidden="1" customHeight="1" spans="1:38">
      <c r="A14" s="40">
        <v>6</v>
      </c>
      <c r="B14" s="51" t="s">
        <v>100</v>
      </c>
      <c r="C14" s="51" t="s">
        <v>101</v>
      </c>
      <c r="D14" s="48" t="s">
        <v>102</v>
      </c>
      <c r="E14" s="49" t="s">
        <v>47</v>
      </c>
      <c r="F14" s="40" t="s">
        <v>48</v>
      </c>
      <c r="G14" s="48" t="s">
        <v>103</v>
      </c>
      <c r="H14" s="40" t="s">
        <v>104</v>
      </c>
      <c r="I14" s="40">
        <v>1000</v>
      </c>
      <c r="J14" s="40"/>
      <c r="K14" s="48"/>
      <c r="L14" s="59"/>
      <c r="M14" s="80"/>
      <c r="N14" s="80"/>
      <c r="O14" s="80"/>
      <c r="P14" s="75" t="e">
        <f>K14/J14</f>
        <v>#DIV/0!</v>
      </c>
      <c r="Q14" s="103" t="s">
        <v>105</v>
      </c>
      <c r="R14" s="48">
        <v>0</v>
      </c>
      <c r="S14" s="48">
        <v>0</v>
      </c>
      <c r="T14" s="48"/>
      <c r="U14" s="48"/>
      <c r="V14" s="48"/>
      <c r="W14" s="48"/>
      <c r="X14" s="105" t="s">
        <v>69</v>
      </c>
      <c r="Y14" s="105" t="s">
        <v>72</v>
      </c>
      <c r="Z14" s="105" t="s">
        <v>69</v>
      </c>
      <c r="AA14" s="105"/>
      <c r="AB14" s="105" t="s">
        <v>72</v>
      </c>
      <c r="AC14" s="105"/>
      <c r="AD14" s="105" t="s">
        <v>106</v>
      </c>
      <c r="AE14" s="105" t="s">
        <v>107</v>
      </c>
      <c r="AF14" s="105" t="s">
        <v>107</v>
      </c>
      <c r="AG14" s="47"/>
      <c r="AH14" s="58"/>
      <c r="AI14" s="40"/>
      <c r="AJ14" s="136" t="s">
        <v>108</v>
      </c>
      <c r="AK14" s="140" t="s">
        <v>109</v>
      </c>
      <c r="AL14" s="137"/>
    </row>
    <row r="15" s="4" customFormat="1" ht="28" hidden="1" customHeight="1" spans="1:38">
      <c r="A15" s="45" t="s">
        <v>110</v>
      </c>
      <c r="B15" s="45"/>
      <c r="C15" s="45"/>
      <c r="D15" s="40"/>
      <c r="E15" s="40"/>
      <c r="F15" s="40"/>
      <c r="G15" s="40"/>
      <c r="H15" s="40"/>
      <c r="I15" s="40">
        <f>I16</f>
        <v>18000</v>
      </c>
      <c r="J15" s="40">
        <f>J16</f>
        <v>18000</v>
      </c>
      <c r="K15" s="40">
        <f>K16</f>
        <v>0</v>
      </c>
      <c r="L15" s="40">
        <f>L16</f>
        <v>0</v>
      </c>
      <c r="M15" s="40"/>
      <c r="N15" s="40"/>
      <c r="O15" s="40"/>
      <c r="P15" s="75"/>
      <c r="Q15" s="58"/>
      <c r="R15" s="63"/>
      <c r="S15" s="63"/>
      <c r="T15" s="63"/>
      <c r="U15" s="63"/>
      <c r="V15" s="63"/>
      <c r="W15" s="63"/>
      <c r="X15" s="40"/>
      <c r="Y15" s="40"/>
      <c r="Z15" s="40"/>
      <c r="AA15" s="40"/>
      <c r="AB15" s="40"/>
      <c r="AC15" s="40"/>
      <c r="AD15" s="40"/>
      <c r="AE15" s="40"/>
      <c r="AF15" s="40"/>
      <c r="AG15" s="58"/>
      <c r="AH15" s="58"/>
      <c r="AI15" s="58"/>
      <c r="AJ15" s="136"/>
      <c r="AK15" s="58"/>
      <c r="AL15" s="129"/>
    </row>
    <row r="16" s="5" customFormat="1" ht="84" hidden="1" customHeight="1" spans="1:38">
      <c r="A16" s="40">
        <v>1</v>
      </c>
      <c r="B16" s="46" t="s">
        <v>111</v>
      </c>
      <c r="C16" s="47" t="s">
        <v>112</v>
      </c>
      <c r="D16" s="48" t="s">
        <v>113</v>
      </c>
      <c r="E16" s="49" t="s">
        <v>47</v>
      </c>
      <c r="F16" s="40" t="s">
        <v>48</v>
      </c>
      <c r="G16" s="40" t="s">
        <v>64</v>
      </c>
      <c r="H16" s="53" t="s">
        <v>114</v>
      </c>
      <c r="I16" s="40">
        <v>18000</v>
      </c>
      <c r="J16" s="40">
        <v>18000</v>
      </c>
      <c r="K16" s="40">
        <v>0</v>
      </c>
      <c r="L16" s="40">
        <v>0</v>
      </c>
      <c r="M16" s="40"/>
      <c r="N16" s="40"/>
      <c r="O16" s="40"/>
      <c r="P16" s="75"/>
      <c r="Q16" s="58" t="s">
        <v>66</v>
      </c>
      <c r="R16" s="48">
        <v>0</v>
      </c>
      <c r="S16" s="48">
        <v>0</v>
      </c>
      <c r="T16" s="48" t="s">
        <v>67</v>
      </c>
      <c r="U16" s="48">
        <v>1378.67</v>
      </c>
      <c r="V16" s="48">
        <v>565.15</v>
      </c>
      <c r="W16" s="48" t="s">
        <v>115</v>
      </c>
      <c r="X16" s="302" t="s">
        <v>116</v>
      </c>
      <c r="Y16" s="40" t="s">
        <v>72</v>
      </c>
      <c r="Z16" s="40" t="s">
        <v>117</v>
      </c>
      <c r="AA16" s="40"/>
      <c r="AB16" s="40" t="s">
        <v>118</v>
      </c>
      <c r="AC16" s="40"/>
      <c r="AD16" s="105" t="s">
        <v>119</v>
      </c>
      <c r="AE16" s="105" t="s">
        <v>120</v>
      </c>
      <c r="AF16" s="105" t="s">
        <v>107</v>
      </c>
      <c r="AG16" s="58"/>
      <c r="AH16" s="58"/>
      <c r="AI16" s="58"/>
      <c r="AJ16" s="136" t="s">
        <v>121</v>
      </c>
      <c r="AK16" s="58">
        <v>2022.04</v>
      </c>
      <c r="AL16" s="137"/>
    </row>
    <row r="17" s="6" customFormat="1" ht="28" hidden="1" customHeight="1" spans="1:38">
      <c r="A17" s="45" t="s">
        <v>122</v>
      </c>
      <c r="B17" s="45"/>
      <c r="C17" s="45"/>
      <c r="D17" s="45"/>
      <c r="E17" s="45"/>
      <c r="F17" s="45"/>
      <c r="G17" s="45"/>
      <c r="H17" s="45"/>
      <c r="I17" s="45">
        <f>SUM(I18:I23)</f>
        <v>91918</v>
      </c>
      <c r="J17" s="45">
        <f>SUM(J18:J23)</f>
        <v>29400</v>
      </c>
      <c r="K17" s="45">
        <f>SUM(K18:K23)</f>
        <v>1020</v>
      </c>
      <c r="L17" s="45">
        <f>SUM(L18:L23)</f>
        <v>1020</v>
      </c>
      <c r="M17" s="80"/>
      <c r="N17" s="40"/>
      <c r="O17" s="40"/>
      <c r="P17" s="75"/>
      <c r="Q17" s="106"/>
      <c r="R17" s="107"/>
      <c r="S17" s="107"/>
      <c r="T17" s="107"/>
      <c r="U17" s="107"/>
      <c r="V17" s="107"/>
      <c r="W17" s="107"/>
      <c r="X17" s="45"/>
      <c r="Y17" s="45"/>
      <c r="Z17" s="45"/>
      <c r="AA17" s="45"/>
      <c r="AB17" s="45"/>
      <c r="AC17" s="45"/>
      <c r="AD17" s="45"/>
      <c r="AE17" s="45"/>
      <c r="AF17" s="45"/>
      <c r="AG17" s="106"/>
      <c r="AH17" s="106"/>
      <c r="AI17" s="106"/>
      <c r="AJ17" s="141"/>
      <c r="AK17" s="106"/>
      <c r="AL17" s="142"/>
    </row>
    <row r="18" s="5" customFormat="1" ht="73" hidden="1" customHeight="1" spans="1:38">
      <c r="A18" s="40">
        <v>1</v>
      </c>
      <c r="B18" s="46" t="s">
        <v>123</v>
      </c>
      <c r="C18" s="47" t="s">
        <v>124</v>
      </c>
      <c r="D18" s="54" t="s">
        <v>125</v>
      </c>
      <c r="E18" s="49" t="s">
        <v>126</v>
      </c>
      <c r="F18" s="40" t="s">
        <v>48</v>
      </c>
      <c r="G18" s="48" t="s">
        <v>49</v>
      </c>
      <c r="H18" s="40" t="s">
        <v>127</v>
      </c>
      <c r="I18" s="52">
        <v>60000</v>
      </c>
      <c r="J18" s="40">
        <v>20000</v>
      </c>
      <c r="K18" s="40">
        <v>0</v>
      </c>
      <c r="L18" s="40">
        <v>0</v>
      </c>
      <c r="M18" s="80"/>
      <c r="N18" s="40"/>
      <c r="O18" s="40"/>
      <c r="P18" s="75"/>
      <c r="Q18" s="51" t="s">
        <v>128</v>
      </c>
      <c r="R18" s="48">
        <v>0</v>
      </c>
      <c r="S18" s="48">
        <v>0</v>
      </c>
      <c r="T18" s="48" t="s">
        <v>67</v>
      </c>
      <c r="U18" s="48" t="s">
        <v>129</v>
      </c>
      <c r="V18" s="48" t="s">
        <v>129</v>
      </c>
      <c r="W18" s="48" t="s">
        <v>129</v>
      </c>
      <c r="X18" s="104" t="s">
        <v>130</v>
      </c>
      <c r="Y18" s="302" t="s">
        <v>131</v>
      </c>
      <c r="Z18" s="40" t="s">
        <v>132</v>
      </c>
      <c r="AA18" s="40"/>
      <c r="AB18" s="40" t="s">
        <v>133</v>
      </c>
      <c r="AC18" s="40"/>
      <c r="AD18" s="40" t="s">
        <v>134</v>
      </c>
      <c r="AE18" s="52" t="s">
        <v>135</v>
      </c>
      <c r="AF18" s="40" t="s">
        <v>72</v>
      </c>
      <c r="AG18" s="58"/>
      <c r="AH18" s="58"/>
      <c r="AI18" s="58"/>
      <c r="AJ18" s="136" t="s">
        <v>136</v>
      </c>
      <c r="AK18" s="58"/>
      <c r="AL18" s="137"/>
    </row>
    <row r="19" s="5" customFormat="1" ht="99" hidden="1" customHeight="1" spans="1:38">
      <c r="A19" s="40">
        <v>2</v>
      </c>
      <c r="B19" s="47" t="s">
        <v>137</v>
      </c>
      <c r="C19" s="47" t="s">
        <v>138</v>
      </c>
      <c r="D19" s="48" t="s">
        <v>139</v>
      </c>
      <c r="E19" s="49" t="s">
        <v>126</v>
      </c>
      <c r="F19" s="40" t="s">
        <v>48</v>
      </c>
      <c r="G19" s="40" t="s">
        <v>49</v>
      </c>
      <c r="H19" s="48" t="s">
        <v>140</v>
      </c>
      <c r="I19" s="48">
        <v>16000</v>
      </c>
      <c r="J19" s="40">
        <v>5000</v>
      </c>
      <c r="K19" s="40">
        <v>147</v>
      </c>
      <c r="L19" s="59">
        <v>147</v>
      </c>
      <c r="M19" s="80"/>
      <c r="N19" s="80"/>
      <c r="O19" s="80"/>
      <c r="P19" s="75">
        <f>K19/J19</f>
        <v>0.0294</v>
      </c>
      <c r="Q19" s="58" t="s">
        <v>141</v>
      </c>
      <c r="R19" s="48">
        <v>0</v>
      </c>
      <c r="S19" s="48">
        <v>0</v>
      </c>
      <c r="T19" s="48" t="s">
        <v>67</v>
      </c>
      <c r="U19" s="48" t="s">
        <v>129</v>
      </c>
      <c r="V19" s="48" t="s">
        <v>129</v>
      </c>
      <c r="W19" s="48" t="s">
        <v>129</v>
      </c>
      <c r="X19" s="48" t="s">
        <v>142</v>
      </c>
      <c r="Y19" s="48" t="s">
        <v>143</v>
      </c>
      <c r="Z19" s="48" t="s">
        <v>144</v>
      </c>
      <c r="AA19" s="48"/>
      <c r="AB19" s="48" t="s">
        <v>145</v>
      </c>
      <c r="AC19" s="48"/>
      <c r="AD19" s="40" t="s">
        <v>146</v>
      </c>
      <c r="AE19" s="303" t="s">
        <v>147</v>
      </c>
      <c r="AF19" s="48" t="s">
        <v>143</v>
      </c>
      <c r="AG19" s="58"/>
      <c r="AH19" s="58"/>
      <c r="AI19" s="58"/>
      <c r="AJ19" s="136" t="s">
        <v>148</v>
      </c>
      <c r="AK19" s="58"/>
      <c r="AL19" s="137"/>
    </row>
    <row r="20" s="5" customFormat="1" ht="55" hidden="1" customHeight="1" spans="1:38">
      <c r="A20" s="40">
        <v>3</v>
      </c>
      <c r="B20" s="55" t="s">
        <v>149</v>
      </c>
      <c r="C20" s="55" t="s">
        <v>150</v>
      </c>
      <c r="D20" s="48" t="s">
        <v>102</v>
      </c>
      <c r="E20" s="49" t="s">
        <v>151</v>
      </c>
      <c r="F20" s="40" t="s">
        <v>48</v>
      </c>
      <c r="G20" s="56" t="s">
        <v>49</v>
      </c>
      <c r="H20" s="57" t="s">
        <v>78</v>
      </c>
      <c r="I20" s="56">
        <v>6118</v>
      </c>
      <c r="J20" s="56">
        <v>1500</v>
      </c>
      <c r="K20" s="59">
        <v>370</v>
      </c>
      <c r="L20" s="59">
        <v>370</v>
      </c>
      <c r="M20" s="79"/>
      <c r="N20" s="79"/>
      <c r="O20" s="79"/>
      <c r="P20" s="75">
        <f>K20/J20</f>
        <v>0.246666666666667</v>
      </c>
      <c r="Q20" s="58" t="s">
        <v>152</v>
      </c>
      <c r="R20" s="48">
        <v>0</v>
      </c>
      <c r="S20" s="48">
        <v>0</v>
      </c>
      <c r="T20" s="48" t="s">
        <v>67</v>
      </c>
      <c r="U20" s="48">
        <v>3375.79</v>
      </c>
      <c r="V20" s="48">
        <v>527</v>
      </c>
      <c r="W20" s="48">
        <v>161</v>
      </c>
      <c r="X20" s="48" t="s">
        <v>153</v>
      </c>
      <c r="Y20" s="40" t="s">
        <v>154</v>
      </c>
      <c r="Z20" s="40" t="s">
        <v>155</v>
      </c>
      <c r="AA20" s="40">
        <v>5.19</v>
      </c>
      <c r="AB20" s="40" t="s">
        <v>156</v>
      </c>
      <c r="AC20" s="40"/>
      <c r="AD20" s="40" t="s">
        <v>156</v>
      </c>
      <c r="AE20" s="40" t="s">
        <v>157</v>
      </c>
      <c r="AF20" s="40" t="s">
        <v>72</v>
      </c>
      <c r="AG20" s="58"/>
      <c r="AH20" s="58" t="s">
        <v>158</v>
      </c>
      <c r="AI20" s="58"/>
      <c r="AJ20" s="136" t="s">
        <v>159</v>
      </c>
      <c r="AK20" s="58"/>
      <c r="AL20" s="137"/>
    </row>
    <row r="21" s="5" customFormat="1" ht="66" hidden="1" customHeight="1" spans="1:38">
      <c r="A21" s="40">
        <v>4</v>
      </c>
      <c r="B21" s="47" t="s">
        <v>160</v>
      </c>
      <c r="C21" s="47" t="s">
        <v>161</v>
      </c>
      <c r="D21" s="48" t="s">
        <v>139</v>
      </c>
      <c r="E21" s="49" t="s">
        <v>126</v>
      </c>
      <c r="F21" s="40" t="s">
        <v>48</v>
      </c>
      <c r="G21" s="40" t="s">
        <v>49</v>
      </c>
      <c r="H21" s="48" t="s">
        <v>162</v>
      </c>
      <c r="I21" s="48">
        <v>4600</v>
      </c>
      <c r="J21" s="40">
        <v>1000</v>
      </c>
      <c r="K21" s="40">
        <v>474</v>
      </c>
      <c r="L21" s="59">
        <v>474</v>
      </c>
      <c r="M21" s="79"/>
      <c r="N21" s="79"/>
      <c r="O21" s="79"/>
      <c r="P21" s="75">
        <f>K21/J21</f>
        <v>0.474</v>
      </c>
      <c r="Q21" s="58" t="s">
        <v>163</v>
      </c>
      <c r="R21" s="48">
        <v>0</v>
      </c>
      <c r="S21" s="48">
        <v>0</v>
      </c>
      <c r="T21" s="48" t="s">
        <v>67</v>
      </c>
      <c r="U21" s="48">
        <v>2452</v>
      </c>
      <c r="V21" s="48" t="s">
        <v>164</v>
      </c>
      <c r="W21" s="48">
        <v>6</v>
      </c>
      <c r="X21" s="48" t="s">
        <v>165</v>
      </c>
      <c r="Y21" s="48" t="s">
        <v>166</v>
      </c>
      <c r="Z21" s="48" t="s">
        <v>55</v>
      </c>
      <c r="AA21" s="48"/>
      <c r="AB21" s="48" t="s">
        <v>167</v>
      </c>
      <c r="AC21" s="48"/>
      <c r="AD21" s="48" t="s">
        <v>168</v>
      </c>
      <c r="AE21" s="303" t="s">
        <v>169</v>
      </c>
      <c r="AF21" s="40" t="s">
        <v>72</v>
      </c>
      <c r="AG21" s="47"/>
      <c r="AH21" s="47"/>
      <c r="AI21" s="47"/>
      <c r="AJ21" s="49" t="s">
        <v>170</v>
      </c>
      <c r="AK21" s="47"/>
      <c r="AL21" s="137"/>
    </row>
    <row r="22" s="5" customFormat="1" ht="55" hidden="1" customHeight="1" spans="1:38">
      <c r="A22" s="40">
        <v>5</v>
      </c>
      <c r="B22" s="51" t="s">
        <v>171</v>
      </c>
      <c r="C22" s="46" t="s">
        <v>172</v>
      </c>
      <c r="D22" s="48" t="s">
        <v>102</v>
      </c>
      <c r="E22" s="49" t="s">
        <v>126</v>
      </c>
      <c r="F22" s="40" t="s">
        <v>48</v>
      </c>
      <c r="G22" s="48" t="s">
        <v>49</v>
      </c>
      <c r="H22" s="57" t="s">
        <v>173</v>
      </c>
      <c r="I22" s="59">
        <v>2700</v>
      </c>
      <c r="J22" s="81">
        <v>1000</v>
      </c>
      <c r="K22" s="48">
        <v>0</v>
      </c>
      <c r="L22" s="59">
        <v>0</v>
      </c>
      <c r="M22" s="80"/>
      <c r="N22" s="80"/>
      <c r="O22" s="80"/>
      <c r="P22" s="75">
        <f>K22/J22</f>
        <v>0</v>
      </c>
      <c r="Q22" s="58" t="s">
        <v>174</v>
      </c>
      <c r="R22" s="48">
        <v>0</v>
      </c>
      <c r="S22" s="48">
        <v>0</v>
      </c>
      <c r="T22" s="48" t="s">
        <v>67</v>
      </c>
      <c r="U22" s="48">
        <v>0</v>
      </c>
      <c r="V22" s="48">
        <v>0</v>
      </c>
      <c r="W22" s="48">
        <v>0</v>
      </c>
      <c r="X22" s="105" t="s">
        <v>175</v>
      </c>
      <c r="Y22" s="40" t="s">
        <v>72</v>
      </c>
      <c r="Z22" s="40" t="s">
        <v>72</v>
      </c>
      <c r="AA22" s="40"/>
      <c r="AB22" s="40" t="s">
        <v>72</v>
      </c>
      <c r="AC22" s="40"/>
      <c r="AD22" s="40" t="s">
        <v>176</v>
      </c>
      <c r="AE22" s="302" t="s">
        <v>177</v>
      </c>
      <c r="AF22" s="40" t="s">
        <v>72</v>
      </c>
      <c r="AG22" s="58"/>
      <c r="AH22" s="58"/>
      <c r="AI22" s="58"/>
      <c r="AJ22" s="136" t="s">
        <v>178</v>
      </c>
      <c r="AK22" s="58"/>
      <c r="AL22" s="137"/>
    </row>
    <row r="23" s="5" customFormat="1" ht="56" hidden="1" customHeight="1" spans="1:38">
      <c r="A23" s="40">
        <v>6</v>
      </c>
      <c r="B23" s="47" t="s">
        <v>179</v>
      </c>
      <c r="C23" s="47" t="s">
        <v>180</v>
      </c>
      <c r="D23" s="48" t="s">
        <v>139</v>
      </c>
      <c r="E23" s="49" t="s">
        <v>126</v>
      </c>
      <c r="F23" s="40" t="s">
        <v>48</v>
      </c>
      <c r="G23" s="40" t="s">
        <v>49</v>
      </c>
      <c r="H23" s="48" t="s">
        <v>181</v>
      </c>
      <c r="I23" s="48">
        <v>2500</v>
      </c>
      <c r="J23" s="40">
        <v>900</v>
      </c>
      <c r="K23" s="40">
        <v>29</v>
      </c>
      <c r="L23" s="59">
        <v>29</v>
      </c>
      <c r="M23" s="80"/>
      <c r="N23" s="80"/>
      <c r="O23" s="80"/>
      <c r="P23" s="75">
        <f>K23/J23</f>
        <v>0.0322222222222222</v>
      </c>
      <c r="Q23" s="58" t="s">
        <v>182</v>
      </c>
      <c r="R23" s="48">
        <v>1</v>
      </c>
      <c r="S23" s="48">
        <v>0</v>
      </c>
      <c r="T23" s="48" t="s">
        <v>67</v>
      </c>
      <c r="U23" s="48" t="s">
        <v>183</v>
      </c>
      <c r="V23" s="48" t="s">
        <v>129</v>
      </c>
      <c r="W23" s="48" t="s">
        <v>129</v>
      </c>
      <c r="X23" s="48" t="s">
        <v>184</v>
      </c>
      <c r="Y23" s="48" t="s">
        <v>185</v>
      </c>
      <c r="Z23" s="48" t="s">
        <v>55</v>
      </c>
      <c r="AA23" s="48"/>
      <c r="AB23" s="48" t="s">
        <v>186</v>
      </c>
      <c r="AC23" s="48"/>
      <c r="AD23" s="303" t="s">
        <v>187</v>
      </c>
      <c r="AE23" s="303" t="s">
        <v>188</v>
      </c>
      <c r="AF23" s="48" t="s">
        <v>107</v>
      </c>
      <c r="AG23" s="47" t="s">
        <v>189</v>
      </c>
      <c r="AH23" s="47" t="s">
        <v>190</v>
      </c>
      <c r="AI23" s="47" t="s">
        <v>191</v>
      </c>
      <c r="AJ23" s="49" t="s">
        <v>192</v>
      </c>
      <c r="AK23" s="143">
        <v>44499</v>
      </c>
      <c r="AL23" s="137"/>
    </row>
    <row r="24" s="4" customFormat="1" ht="27.75" hidden="1" customHeight="1" spans="1:38">
      <c r="A24" s="42" t="s">
        <v>193</v>
      </c>
      <c r="B24" s="42"/>
      <c r="C24" s="42"/>
      <c r="D24" s="42"/>
      <c r="E24" s="42"/>
      <c r="F24" s="43"/>
      <c r="G24" s="42"/>
      <c r="H24" s="42"/>
      <c r="I24" s="42">
        <f>I25+I47+I49</f>
        <v>954657</v>
      </c>
      <c r="J24" s="42">
        <f>J25+J47+J49</f>
        <v>265300</v>
      </c>
      <c r="K24" s="42">
        <f>K25+K47+K49</f>
        <v>94455</v>
      </c>
      <c r="L24" s="42">
        <f>L25+L47+L49</f>
        <v>10316</v>
      </c>
      <c r="M24" s="42"/>
      <c r="N24" s="42"/>
      <c r="O24" s="42"/>
      <c r="P24" s="74"/>
      <c r="Q24" s="108"/>
      <c r="R24" s="109">
        <f>SUM(R26:R54)</f>
        <v>17</v>
      </c>
      <c r="S24" s="109">
        <f>SUM(S26:S54)</f>
        <v>0</v>
      </c>
      <c r="T24" s="109"/>
      <c r="U24" s="109"/>
      <c r="V24" s="109"/>
      <c r="W24" s="109"/>
      <c r="X24" s="42"/>
      <c r="Y24" s="42"/>
      <c r="Z24" s="42"/>
      <c r="AA24" s="42"/>
      <c r="AB24" s="42"/>
      <c r="AC24" s="42"/>
      <c r="AD24" s="42"/>
      <c r="AE24" s="42"/>
      <c r="AF24" s="42"/>
      <c r="AG24" s="108"/>
      <c r="AH24" s="108"/>
      <c r="AI24" s="108"/>
      <c r="AJ24" s="144"/>
      <c r="AK24" s="108"/>
      <c r="AL24" s="129"/>
    </row>
    <row r="25" s="4" customFormat="1" ht="27.75" hidden="1" customHeight="1" spans="1:38">
      <c r="A25" s="45" t="s">
        <v>194</v>
      </c>
      <c r="B25" s="45"/>
      <c r="C25" s="45"/>
      <c r="D25" s="45"/>
      <c r="E25" s="45"/>
      <c r="F25" s="40"/>
      <c r="G25" s="45"/>
      <c r="H25" s="45"/>
      <c r="I25" s="45">
        <f>SUM(I26:I46)</f>
        <v>700447</v>
      </c>
      <c r="J25" s="45">
        <f>SUM(J26:J46)</f>
        <v>234000</v>
      </c>
      <c r="K25" s="45">
        <f>SUM(K26:K46)</f>
        <v>90090</v>
      </c>
      <c r="L25" s="45">
        <f>SUM(L26:L46)</f>
        <v>9519</v>
      </c>
      <c r="M25" s="45"/>
      <c r="N25" s="45"/>
      <c r="O25" s="45"/>
      <c r="P25" s="76"/>
      <c r="Q25" s="106"/>
      <c r="R25" s="107"/>
      <c r="S25" s="107"/>
      <c r="T25" s="107"/>
      <c r="U25" s="107"/>
      <c r="V25" s="107"/>
      <c r="W25" s="107"/>
      <c r="X25" s="45"/>
      <c r="Y25" s="45"/>
      <c r="Z25" s="45"/>
      <c r="AA25" s="45"/>
      <c r="AB25" s="45"/>
      <c r="AC25" s="45"/>
      <c r="AD25" s="45"/>
      <c r="AE25" s="45"/>
      <c r="AF25" s="45"/>
      <c r="AG25" s="106"/>
      <c r="AH25" s="106"/>
      <c r="AI25" s="106"/>
      <c r="AJ25" s="141"/>
      <c r="AK25" s="106"/>
      <c r="AL25" s="129"/>
    </row>
    <row r="26" s="5" customFormat="1" ht="88" hidden="1" customHeight="1" spans="1:38">
      <c r="A26" s="40">
        <v>1</v>
      </c>
      <c r="B26" s="46" t="s">
        <v>195</v>
      </c>
      <c r="C26" s="47" t="s">
        <v>196</v>
      </c>
      <c r="D26" s="48" t="s">
        <v>197</v>
      </c>
      <c r="E26" s="49" t="s">
        <v>47</v>
      </c>
      <c r="F26" s="40" t="s">
        <v>198</v>
      </c>
      <c r="G26" s="48" t="s">
        <v>64</v>
      </c>
      <c r="H26" s="51" t="s">
        <v>199</v>
      </c>
      <c r="I26" s="59">
        <v>48000</v>
      </c>
      <c r="J26" s="59">
        <v>24000</v>
      </c>
      <c r="K26" s="59">
        <v>150</v>
      </c>
      <c r="L26" s="59">
        <v>50</v>
      </c>
      <c r="M26" s="45"/>
      <c r="N26" s="45"/>
      <c r="O26" s="45"/>
      <c r="P26" s="76"/>
      <c r="Q26" s="58" t="s">
        <v>200</v>
      </c>
      <c r="R26" s="63">
        <v>0</v>
      </c>
      <c r="S26" s="48">
        <v>0</v>
      </c>
      <c r="T26" s="63" t="s">
        <v>67</v>
      </c>
      <c r="U26" s="63">
        <v>110000</v>
      </c>
      <c r="V26" s="63">
        <v>13300</v>
      </c>
      <c r="W26" s="63">
        <v>4400</v>
      </c>
      <c r="X26" s="40" t="s">
        <v>201</v>
      </c>
      <c r="Y26" s="51" t="s">
        <v>202</v>
      </c>
      <c r="Z26" s="121" t="s">
        <v>203</v>
      </c>
      <c r="AA26" s="40">
        <v>1.5124</v>
      </c>
      <c r="AB26" s="40" t="s">
        <v>204</v>
      </c>
      <c r="AC26" s="40"/>
      <c r="AD26" s="121" t="s">
        <v>205</v>
      </c>
      <c r="AE26" s="40" t="s">
        <v>206</v>
      </c>
      <c r="AF26" s="40" t="s">
        <v>207</v>
      </c>
      <c r="AG26" s="58"/>
      <c r="AH26" s="58"/>
      <c r="AI26" s="58"/>
      <c r="AJ26" s="136" t="s">
        <v>208</v>
      </c>
      <c r="AK26" s="48" t="s">
        <v>209</v>
      </c>
      <c r="AL26" s="137"/>
    </row>
    <row r="27" s="5" customFormat="1" ht="79" hidden="1" customHeight="1" spans="1:38">
      <c r="A27" s="40">
        <v>2</v>
      </c>
      <c r="B27" s="46" t="s">
        <v>210</v>
      </c>
      <c r="C27" s="47" t="s">
        <v>211</v>
      </c>
      <c r="D27" s="48" t="s">
        <v>197</v>
      </c>
      <c r="E27" s="49" t="s">
        <v>47</v>
      </c>
      <c r="F27" s="40" t="s">
        <v>198</v>
      </c>
      <c r="G27" s="48" t="s">
        <v>64</v>
      </c>
      <c r="H27" s="51" t="s">
        <v>212</v>
      </c>
      <c r="I27" s="59">
        <v>38000</v>
      </c>
      <c r="J27" s="59">
        <v>15000</v>
      </c>
      <c r="K27" s="59">
        <v>3741</v>
      </c>
      <c r="L27" s="59">
        <v>230</v>
      </c>
      <c r="M27" s="45"/>
      <c r="N27" s="45"/>
      <c r="O27" s="45"/>
      <c r="P27" s="76"/>
      <c r="Q27" s="58" t="s">
        <v>213</v>
      </c>
      <c r="R27" s="63">
        <v>1</v>
      </c>
      <c r="S27" s="48">
        <v>0</v>
      </c>
      <c r="T27" s="63" t="s">
        <v>52</v>
      </c>
      <c r="U27" s="63">
        <v>64200</v>
      </c>
      <c r="V27" s="63">
        <v>16500</v>
      </c>
      <c r="W27" s="63">
        <v>3500</v>
      </c>
      <c r="X27" s="40" t="s">
        <v>214</v>
      </c>
      <c r="Y27" s="40" t="s">
        <v>215</v>
      </c>
      <c r="Z27" s="122" t="s">
        <v>216</v>
      </c>
      <c r="AA27" s="40">
        <v>1.1672</v>
      </c>
      <c r="AB27" s="40" t="s">
        <v>217</v>
      </c>
      <c r="AC27" s="40"/>
      <c r="AD27" s="40" t="s">
        <v>218</v>
      </c>
      <c r="AE27" s="40" t="s">
        <v>107</v>
      </c>
      <c r="AF27" s="118" t="s">
        <v>219</v>
      </c>
      <c r="AG27" s="58"/>
      <c r="AH27" s="58"/>
      <c r="AI27" s="58"/>
      <c r="AJ27" s="136" t="s">
        <v>220</v>
      </c>
      <c r="AK27" s="48" t="s">
        <v>221</v>
      </c>
      <c r="AL27" s="137"/>
    </row>
    <row r="28" s="5" customFormat="1" ht="93" hidden="1" customHeight="1" spans="1:38">
      <c r="A28" s="40">
        <v>3</v>
      </c>
      <c r="B28" s="46" t="s">
        <v>222</v>
      </c>
      <c r="C28" s="46" t="s">
        <v>223</v>
      </c>
      <c r="D28" s="48" t="s">
        <v>197</v>
      </c>
      <c r="E28" s="49" t="s">
        <v>47</v>
      </c>
      <c r="F28" s="40" t="s">
        <v>198</v>
      </c>
      <c r="G28" s="48" t="s">
        <v>64</v>
      </c>
      <c r="H28" s="58" t="s">
        <v>224</v>
      </c>
      <c r="I28" s="59">
        <v>38000</v>
      </c>
      <c r="J28" s="59">
        <v>5000</v>
      </c>
      <c r="K28" s="59">
        <v>0</v>
      </c>
      <c r="L28" s="59">
        <v>0</v>
      </c>
      <c r="M28" s="45"/>
      <c r="N28" s="45"/>
      <c r="O28" s="45"/>
      <c r="P28" s="76"/>
      <c r="Q28" s="58" t="s">
        <v>225</v>
      </c>
      <c r="R28" s="63">
        <v>0</v>
      </c>
      <c r="S28" s="48">
        <v>0</v>
      </c>
      <c r="T28" s="63" t="s">
        <v>67</v>
      </c>
      <c r="U28" s="63">
        <v>227000</v>
      </c>
      <c r="V28" s="63">
        <v>26000</v>
      </c>
      <c r="W28" s="63">
        <v>4600</v>
      </c>
      <c r="X28" s="40" t="s">
        <v>226</v>
      </c>
      <c r="Y28" s="40" t="s">
        <v>227</v>
      </c>
      <c r="Z28" s="40" t="s">
        <v>228</v>
      </c>
      <c r="AA28" s="40">
        <v>0.3898</v>
      </c>
      <c r="AB28" s="40" t="s">
        <v>229</v>
      </c>
      <c r="AC28" s="40">
        <v>110</v>
      </c>
      <c r="AD28" s="40" t="s">
        <v>107</v>
      </c>
      <c r="AE28" s="40" t="s">
        <v>107</v>
      </c>
      <c r="AF28" s="40" t="s">
        <v>230</v>
      </c>
      <c r="AG28" s="58" t="s">
        <v>231</v>
      </c>
      <c r="AH28" s="58"/>
      <c r="AI28" s="58"/>
      <c r="AJ28" s="136" t="s">
        <v>232</v>
      </c>
      <c r="AK28" s="48" t="s">
        <v>233</v>
      </c>
      <c r="AL28" s="137"/>
    </row>
    <row r="29" s="5" customFormat="1" ht="96" hidden="1" customHeight="1" spans="1:38">
      <c r="A29" s="40">
        <v>4</v>
      </c>
      <c r="B29" s="46" t="s">
        <v>234</v>
      </c>
      <c r="C29" s="47" t="s">
        <v>235</v>
      </c>
      <c r="D29" s="48" t="s">
        <v>197</v>
      </c>
      <c r="E29" s="49" t="s">
        <v>47</v>
      </c>
      <c r="F29" s="40" t="s">
        <v>198</v>
      </c>
      <c r="G29" s="48" t="s">
        <v>64</v>
      </c>
      <c r="H29" s="53" t="s">
        <v>236</v>
      </c>
      <c r="I29" s="59">
        <v>13000</v>
      </c>
      <c r="J29" s="59">
        <v>13000</v>
      </c>
      <c r="K29" s="59">
        <v>0</v>
      </c>
      <c r="L29" s="59">
        <v>0</v>
      </c>
      <c r="M29" s="45"/>
      <c r="N29" s="45"/>
      <c r="O29" s="45"/>
      <c r="P29" s="76"/>
      <c r="Q29" s="58"/>
      <c r="R29" s="63">
        <v>0</v>
      </c>
      <c r="S29" s="48">
        <v>0</v>
      </c>
      <c r="T29" s="63" t="s">
        <v>67</v>
      </c>
      <c r="U29" s="63">
        <v>9500</v>
      </c>
      <c r="V29" s="63">
        <v>3600</v>
      </c>
      <c r="W29" s="63">
        <v>1200</v>
      </c>
      <c r="X29" s="302" t="s">
        <v>237</v>
      </c>
      <c r="Y29" s="40" t="s">
        <v>238</v>
      </c>
      <c r="Z29" s="40" t="s">
        <v>239</v>
      </c>
      <c r="AA29" s="123"/>
      <c r="AB29" s="40" t="s">
        <v>240</v>
      </c>
      <c r="AC29" s="40"/>
      <c r="AD29" s="40" t="s">
        <v>241</v>
      </c>
      <c r="AE29" s="40" t="s">
        <v>107</v>
      </c>
      <c r="AF29" s="40" t="s">
        <v>107</v>
      </c>
      <c r="AG29" s="58"/>
      <c r="AH29" s="58"/>
      <c r="AI29" s="58"/>
      <c r="AJ29" s="136" t="s">
        <v>242</v>
      </c>
      <c r="AK29" s="48" t="s">
        <v>243</v>
      </c>
      <c r="AL29" s="137"/>
    </row>
    <row r="30" s="5" customFormat="1" ht="111" hidden="1" customHeight="1" spans="1:38">
      <c r="A30" s="40">
        <v>5</v>
      </c>
      <c r="B30" s="51" t="s">
        <v>244</v>
      </c>
      <c r="C30" s="51" t="s">
        <v>245</v>
      </c>
      <c r="D30" s="48" t="s">
        <v>197</v>
      </c>
      <c r="E30" s="49" t="s">
        <v>47</v>
      </c>
      <c r="F30" s="40" t="s">
        <v>198</v>
      </c>
      <c r="G30" s="48" t="s">
        <v>64</v>
      </c>
      <c r="H30" s="40" t="s">
        <v>246</v>
      </c>
      <c r="I30" s="40">
        <v>35900</v>
      </c>
      <c r="J30" s="40">
        <v>15000</v>
      </c>
      <c r="K30" s="82">
        <v>1766</v>
      </c>
      <c r="L30" s="82">
        <v>320</v>
      </c>
      <c r="M30" s="52"/>
      <c r="N30" s="52"/>
      <c r="O30" s="52"/>
      <c r="P30" s="40"/>
      <c r="Q30" s="58" t="s">
        <v>247</v>
      </c>
      <c r="R30" s="48">
        <v>1</v>
      </c>
      <c r="S30" s="48">
        <v>0</v>
      </c>
      <c r="T30" s="63" t="s">
        <v>52</v>
      </c>
      <c r="U30" s="63">
        <v>86700</v>
      </c>
      <c r="V30" s="63">
        <v>13900</v>
      </c>
      <c r="W30" s="63">
        <v>4100</v>
      </c>
      <c r="X30" s="40" t="s">
        <v>248</v>
      </c>
      <c r="Y30" s="40" t="s">
        <v>249</v>
      </c>
      <c r="Z30" s="122" t="s">
        <v>250</v>
      </c>
      <c r="AA30" s="40">
        <v>1.8718</v>
      </c>
      <c r="AB30" s="40" t="s">
        <v>217</v>
      </c>
      <c r="AC30" s="40">
        <v>8.98</v>
      </c>
      <c r="AD30" s="58" t="s">
        <v>69</v>
      </c>
      <c r="AE30" s="58" t="s">
        <v>69</v>
      </c>
      <c r="AF30" s="58" t="s">
        <v>69</v>
      </c>
      <c r="AG30" s="79"/>
      <c r="AH30" s="58"/>
      <c r="AI30" s="40"/>
      <c r="AJ30" s="145" t="s">
        <v>251</v>
      </c>
      <c r="AK30" s="48"/>
      <c r="AL30" s="137"/>
    </row>
    <row r="31" s="5" customFormat="1" ht="94" hidden="1" customHeight="1" spans="1:38">
      <c r="A31" s="40">
        <v>6</v>
      </c>
      <c r="B31" s="46" t="s">
        <v>252</v>
      </c>
      <c r="C31" s="47" t="s">
        <v>253</v>
      </c>
      <c r="D31" s="48" t="s">
        <v>197</v>
      </c>
      <c r="E31" s="49" t="s">
        <v>47</v>
      </c>
      <c r="F31" s="40" t="s">
        <v>198</v>
      </c>
      <c r="G31" s="48" t="s">
        <v>49</v>
      </c>
      <c r="H31" s="40" t="s">
        <v>254</v>
      </c>
      <c r="I31" s="59">
        <v>300000</v>
      </c>
      <c r="J31" s="59">
        <v>60000</v>
      </c>
      <c r="K31" s="59">
        <v>36480</v>
      </c>
      <c r="L31" s="59">
        <v>7000</v>
      </c>
      <c r="M31" s="45"/>
      <c r="N31" s="45"/>
      <c r="O31" s="45"/>
      <c r="P31" s="76"/>
      <c r="Q31" s="58" t="s">
        <v>255</v>
      </c>
      <c r="R31" s="63">
        <v>1</v>
      </c>
      <c r="S31" s="48">
        <v>0</v>
      </c>
      <c r="T31" s="63" t="s">
        <v>52</v>
      </c>
      <c r="U31" s="63">
        <v>350000</v>
      </c>
      <c r="V31" s="63">
        <v>35000</v>
      </c>
      <c r="W31" s="63">
        <v>10000</v>
      </c>
      <c r="X31" s="104" t="s">
        <v>256</v>
      </c>
      <c r="Y31" s="40" t="s">
        <v>257</v>
      </c>
      <c r="Z31" s="40" t="s">
        <v>258</v>
      </c>
      <c r="AA31" s="40">
        <v>15.3853</v>
      </c>
      <c r="AB31" s="40" t="s">
        <v>259</v>
      </c>
      <c r="AC31" s="40"/>
      <c r="AD31" s="40" t="s">
        <v>260</v>
      </c>
      <c r="AE31" s="302" t="s">
        <v>261</v>
      </c>
      <c r="AF31" s="58" t="s">
        <v>262</v>
      </c>
      <c r="AG31" s="58"/>
      <c r="AH31" s="58"/>
      <c r="AI31" s="58"/>
      <c r="AJ31" s="145" t="s">
        <v>263</v>
      </c>
      <c r="AK31" s="58"/>
      <c r="AL31" s="137"/>
    </row>
    <row r="32" s="5" customFormat="1" ht="96" hidden="1" customHeight="1" spans="1:38">
      <c r="A32" s="40">
        <v>7</v>
      </c>
      <c r="B32" s="46" t="s">
        <v>264</v>
      </c>
      <c r="C32" s="46" t="s">
        <v>265</v>
      </c>
      <c r="D32" s="48" t="s">
        <v>197</v>
      </c>
      <c r="E32" s="49" t="s">
        <v>47</v>
      </c>
      <c r="F32" s="40" t="s">
        <v>198</v>
      </c>
      <c r="G32" s="48" t="s">
        <v>49</v>
      </c>
      <c r="H32" s="40" t="s">
        <v>266</v>
      </c>
      <c r="I32" s="59">
        <v>65000</v>
      </c>
      <c r="J32" s="59">
        <v>49000</v>
      </c>
      <c r="K32" s="59">
        <v>36480</v>
      </c>
      <c r="L32" s="59">
        <v>1000</v>
      </c>
      <c r="M32" s="45"/>
      <c r="N32" s="45"/>
      <c r="O32" s="45"/>
      <c r="P32" s="76"/>
      <c r="Q32" s="51" t="s">
        <v>267</v>
      </c>
      <c r="R32" s="63">
        <v>1</v>
      </c>
      <c r="S32" s="48">
        <v>0</v>
      </c>
      <c r="T32" s="63" t="s">
        <v>52</v>
      </c>
      <c r="U32" s="63">
        <v>0</v>
      </c>
      <c r="V32" s="63">
        <v>0</v>
      </c>
      <c r="W32" s="63">
        <v>0</v>
      </c>
      <c r="X32" s="40" t="s">
        <v>268</v>
      </c>
      <c r="Y32" s="40" t="s">
        <v>269</v>
      </c>
      <c r="Z32" s="122" t="s">
        <v>270</v>
      </c>
      <c r="AA32" s="122">
        <v>4.8246</v>
      </c>
      <c r="AB32" s="40" t="s">
        <v>271</v>
      </c>
      <c r="AC32" s="40"/>
      <c r="AD32" s="40" t="s">
        <v>272</v>
      </c>
      <c r="AE32" s="40" t="s">
        <v>273</v>
      </c>
      <c r="AF32" s="58" t="s">
        <v>274</v>
      </c>
      <c r="AG32" s="58"/>
      <c r="AH32" s="58"/>
      <c r="AI32" s="58"/>
      <c r="AJ32" s="136" t="s">
        <v>208</v>
      </c>
      <c r="AK32" s="58"/>
      <c r="AL32" s="137"/>
    </row>
    <row r="33" s="5" customFormat="1" ht="74" hidden="1" customHeight="1" spans="1:38">
      <c r="A33" s="40">
        <v>8</v>
      </c>
      <c r="B33" s="46" t="s">
        <v>275</v>
      </c>
      <c r="C33" s="47" t="s">
        <v>276</v>
      </c>
      <c r="D33" s="48" t="s">
        <v>197</v>
      </c>
      <c r="E33" s="49" t="s">
        <v>47</v>
      </c>
      <c r="F33" s="40" t="s">
        <v>198</v>
      </c>
      <c r="G33" s="48" t="s">
        <v>49</v>
      </c>
      <c r="H33" s="40" t="s">
        <v>277</v>
      </c>
      <c r="I33" s="59">
        <v>37000</v>
      </c>
      <c r="J33" s="59">
        <v>27000</v>
      </c>
      <c r="K33" s="59">
        <v>5262</v>
      </c>
      <c r="L33" s="59">
        <v>50</v>
      </c>
      <c r="M33" s="45"/>
      <c r="N33" s="45"/>
      <c r="O33" s="45"/>
      <c r="P33" s="76"/>
      <c r="Q33" s="110" t="s">
        <v>278</v>
      </c>
      <c r="R33" s="63">
        <v>1</v>
      </c>
      <c r="S33" s="48">
        <v>0</v>
      </c>
      <c r="T33" s="63" t="s">
        <v>67</v>
      </c>
      <c r="U33" s="63">
        <v>35000</v>
      </c>
      <c r="V33" s="63">
        <v>7500</v>
      </c>
      <c r="W33" s="63">
        <v>2500</v>
      </c>
      <c r="X33" s="104" t="s">
        <v>279</v>
      </c>
      <c r="Y33" s="40" t="s">
        <v>280</v>
      </c>
      <c r="Z33" s="40" t="s">
        <v>281</v>
      </c>
      <c r="AA33" s="40">
        <v>1.2</v>
      </c>
      <c r="AB33" s="40" t="s">
        <v>282</v>
      </c>
      <c r="AC33" s="40"/>
      <c r="AD33" s="40" t="s">
        <v>283</v>
      </c>
      <c r="AE33" s="302" t="s">
        <v>284</v>
      </c>
      <c r="AF33" s="58" t="s">
        <v>285</v>
      </c>
      <c r="AG33" s="58"/>
      <c r="AH33" s="58"/>
      <c r="AI33" s="58"/>
      <c r="AJ33" s="136" t="s">
        <v>220</v>
      </c>
      <c r="AK33" s="58"/>
      <c r="AL33" s="137"/>
    </row>
    <row r="34" s="5" customFormat="1" ht="78" hidden="1" customHeight="1" spans="1:38">
      <c r="A34" s="40">
        <v>9</v>
      </c>
      <c r="B34" s="58" t="s">
        <v>286</v>
      </c>
      <c r="C34" s="58" t="s">
        <v>287</v>
      </c>
      <c r="D34" s="48" t="s">
        <v>46</v>
      </c>
      <c r="E34" s="49" t="s">
        <v>47</v>
      </c>
      <c r="F34" s="40" t="s">
        <v>198</v>
      </c>
      <c r="G34" s="40" t="s">
        <v>49</v>
      </c>
      <c r="H34" s="58" t="s">
        <v>288</v>
      </c>
      <c r="I34" s="48">
        <v>16000</v>
      </c>
      <c r="J34" s="40">
        <v>2000</v>
      </c>
      <c r="K34" s="82">
        <v>2262</v>
      </c>
      <c r="L34" s="82">
        <v>360</v>
      </c>
      <c r="M34" s="83">
        <v>400</v>
      </c>
      <c r="N34" s="83">
        <v>647</v>
      </c>
      <c r="O34" s="83"/>
      <c r="P34" s="41"/>
      <c r="Q34" s="111" t="s">
        <v>289</v>
      </c>
      <c r="R34" s="48">
        <v>1</v>
      </c>
      <c r="S34" s="48">
        <v>0</v>
      </c>
      <c r="T34" s="63" t="s">
        <v>52</v>
      </c>
      <c r="U34" s="63">
        <v>70000</v>
      </c>
      <c r="V34" s="63">
        <v>2300</v>
      </c>
      <c r="W34" s="63">
        <v>300</v>
      </c>
      <c r="X34" s="40" t="s">
        <v>290</v>
      </c>
      <c r="Y34" s="58" t="s">
        <v>291</v>
      </c>
      <c r="Z34" s="58" t="s">
        <v>292</v>
      </c>
      <c r="AA34" s="40">
        <v>0.36</v>
      </c>
      <c r="AB34" s="58" t="s">
        <v>293</v>
      </c>
      <c r="AC34" s="79"/>
      <c r="AD34" s="58" t="s">
        <v>294</v>
      </c>
      <c r="AE34" s="58" t="s">
        <v>295</v>
      </c>
      <c r="AF34" s="58" t="s">
        <v>296</v>
      </c>
      <c r="AG34" s="79"/>
      <c r="AH34" s="58"/>
      <c r="AI34" s="146"/>
      <c r="AJ34" s="147" t="s">
        <v>297</v>
      </c>
      <c r="AK34" s="48"/>
      <c r="AL34" s="137"/>
    </row>
    <row r="35" s="5" customFormat="1" ht="77" hidden="1" customHeight="1" spans="1:38">
      <c r="A35" s="40">
        <v>10</v>
      </c>
      <c r="B35" s="46" t="s">
        <v>298</v>
      </c>
      <c r="C35" s="46" t="s">
        <v>299</v>
      </c>
      <c r="D35" s="48" t="s">
        <v>197</v>
      </c>
      <c r="E35" s="49" t="s">
        <v>47</v>
      </c>
      <c r="F35" s="40" t="s">
        <v>198</v>
      </c>
      <c r="G35" s="48" t="s">
        <v>49</v>
      </c>
      <c r="H35" s="40" t="s">
        <v>300</v>
      </c>
      <c r="I35" s="59">
        <v>12000</v>
      </c>
      <c r="J35" s="59">
        <v>5000</v>
      </c>
      <c r="K35" s="59">
        <v>113</v>
      </c>
      <c r="L35" s="59">
        <v>48</v>
      </c>
      <c r="M35" s="45"/>
      <c r="N35" s="45"/>
      <c r="O35" s="45"/>
      <c r="P35" s="76"/>
      <c r="Q35" s="51" t="s">
        <v>301</v>
      </c>
      <c r="R35" s="63">
        <v>1</v>
      </c>
      <c r="S35" s="48">
        <v>0</v>
      </c>
      <c r="T35" s="63" t="s">
        <v>52</v>
      </c>
      <c r="U35" s="63">
        <v>34000</v>
      </c>
      <c r="V35" s="63">
        <v>11000</v>
      </c>
      <c r="W35" s="63">
        <v>4177</v>
      </c>
      <c r="X35" s="40" t="s">
        <v>302</v>
      </c>
      <c r="Y35" s="40" t="s">
        <v>303</v>
      </c>
      <c r="Z35" s="124" t="s">
        <v>304</v>
      </c>
      <c r="AA35" s="124"/>
      <c r="AB35" s="40" t="s">
        <v>72</v>
      </c>
      <c r="AC35" s="40"/>
      <c r="AD35" s="124" t="s">
        <v>72</v>
      </c>
      <c r="AE35" s="124" t="s">
        <v>72</v>
      </c>
      <c r="AF35" s="118" t="s">
        <v>305</v>
      </c>
      <c r="AG35" s="58"/>
      <c r="AH35" s="58"/>
      <c r="AI35" s="58"/>
      <c r="AJ35" s="136" t="s">
        <v>306</v>
      </c>
      <c r="AK35" s="58"/>
      <c r="AL35" s="137"/>
    </row>
    <row r="36" s="5" customFormat="1" ht="131" hidden="1" customHeight="1" spans="1:38">
      <c r="A36" s="40">
        <v>11</v>
      </c>
      <c r="B36" s="51" t="s">
        <v>307</v>
      </c>
      <c r="C36" s="58" t="s">
        <v>308</v>
      </c>
      <c r="D36" s="40" t="s">
        <v>309</v>
      </c>
      <c r="E36" s="49" t="s">
        <v>47</v>
      </c>
      <c r="F36" s="40" t="s">
        <v>198</v>
      </c>
      <c r="G36" s="59" t="s">
        <v>49</v>
      </c>
      <c r="H36" s="40" t="s">
        <v>310</v>
      </c>
      <c r="I36" s="59">
        <v>21000</v>
      </c>
      <c r="J36" s="59">
        <v>200</v>
      </c>
      <c r="K36" s="59">
        <v>0</v>
      </c>
      <c r="L36" s="59">
        <v>0</v>
      </c>
      <c r="M36" s="80"/>
      <c r="N36" s="80"/>
      <c r="O36" s="80"/>
      <c r="P36" s="84">
        <f t="shared" ref="P36:P46" si="0">K36/J36</f>
        <v>0</v>
      </c>
      <c r="Q36" s="58" t="s">
        <v>311</v>
      </c>
      <c r="R36" s="48">
        <v>0</v>
      </c>
      <c r="S36" s="48">
        <v>0</v>
      </c>
      <c r="T36" s="63" t="s">
        <v>67</v>
      </c>
      <c r="U36" s="63" t="s">
        <v>312</v>
      </c>
      <c r="V36" s="63">
        <v>2500</v>
      </c>
      <c r="W36" s="63">
        <v>1100</v>
      </c>
      <c r="X36" s="40" t="s">
        <v>313</v>
      </c>
      <c r="Y36" s="40" t="s">
        <v>314</v>
      </c>
      <c r="Z36" s="40" t="s">
        <v>315</v>
      </c>
      <c r="AA36" s="40"/>
      <c r="AB36" s="40" t="s">
        <v>316</v>
      </c>
      <c r="AC36" s="40"/>
      <c r="AD36" s="40" t="s">
        <v>317</v>
      </c>
      <c r="AE36" s="302" t="s">
        <v>318</v>
      </c>
      <c r="AF36" s="40" t="s">
        <v>319</v>
      </c>
      <c r="AG36" s="58"/>
      <c r="AH36" s="58"/>
      <c r="AI36" s="58"/>
      <c r="AJ36" s="40" t="s">
        <v>320</v>
      </c>
      <c r="AL36" s="137"/>
    </row>
    <row r="37" s="5" customFormat="1" ht="63" hidden="1" customHeight="1" spans="1:38">
      <c r="A37" s="40">
        <v>12</v>
      </c>
      <c r="B37" s="46" t="s">
        <v>321</v>
      </c>
      <c r="C37" s="46" t="s">
        <v>322</v>
      </c>
      <c r="D37" s="40" t="s">
        <v>102</v>
      </c>
      <c r="E37" s="49" t="s">
        <v>77</v>
      </c>
      <c r="F37" s="40" t="s">
        <v>198</v>
      </c>
      <c r="G37" s="48" t="s">
        <v>49</v>
      </c>
      <c r="H37" s="40" t="s">
        <v>323</v>
      </c>
      <c r="I37" s="48">
        <v>15000</v>
      </c>
      <c r="J37" s="48">
        <v>6000</v>
      </c>
      <c r="K37" s="59">
        <v>960</v>
      </c>
      <c r="L37" s="59">
        <v>0</v>
      </c>
      <c r="M37" s="80"/>
      <c r="N37" s="80"/>
      <c r="O37" s="80"/>
      <c r="P37" s="84">
        <f t="shared" si="0"/>
        <v>0.16</v>
      </c>
      <c r="Q37" s="58" t="s">
        <v>324</v>
      </c>
      <c r="R37" s="48">
        <v>1</v>
      </c>
      <c r="S37" s="48">
        <v>0</v>
      </c>
      <c r="T37" s="63" t="s">
        <v>52</v>
      </c>
      <c r="U37" s="63">
        <v>0</v>
      </c>
      <c r="V37" s="63">
        <v>0</v>
      </c>
      <c r="W37" s="63">
        <v>0</v>
      </c>
      <c r="X37" s="40" t="s">
        <v>325</v>
      </c>
      <c r="Y37" s="40" t="s">
        <v>72</v>
      </c>
      <c r="Z37" s="40" t="s">
        <v>326</v>
      </c>
      <c r="AA37" s="40">
        <v>0.4</v>
      </c>
      <c r="AB37" s="40" t="s">
        <v>72</v>
      </c>
      <c r="AC37" s="40"/>
      <c r="AD37" s="40" t="s">
        <v>72</v>
      </c>
      <c r="AE37" s="40" t="s">
        <v>72</v>
      </c>
      <c r="AF37" s="40" t="s">
        <v>72</v>
      </c>
      <c r="AG37" s="58"/>
      <c r="AH37" s="58"/>
      <c r="AI37" s="58"/>
      <c r="AJ37" s="136" t="s">
        <v>327</v>
      </c>
      <c r="AK37" s="58"/>
      <c r="AL37" s="137"/>
    </row>
    <row r="38" s="5" customFormat="1" ht="82" hidden="1" customHeight="1" spans="1:38">
      <c r="A38" s="40">
        <v>13</v>
      </c>
      <c r="B38" s="51" t="s">
        <v>328</v>
      </c>
      <c r="C38" s="60" t="s">
        <v>329</v>
      </c>
      <c r="D38" s="40" t="s">
        <v>102</v>
      </c>
      <c r="E38" s="49" t="s">
        <v>47</v>
      </c>
      <c r="F38" s="40" t="s">
        <v>198</v>
      </c>
      <c r="G38" s="56" t="s">
        <v>49</v>
      </c>
      <c r="H38" s="57" t="s">
        <v>330</v>
      </c>
      <c r="I38" s="59">
        <v>13416</v>
      </c>
      <c r="J38" s="56">
        <v>3000</v>
      </c>
      <c r="K38" s="59">
        <v>56</v>
      </c>
      <c r="L38" s="59">
        <v>0</v>
      </c>
      <c r="M38" s="80"/>
      <c r="N38" s="80"/>
      <c r="O38" s="80"/>
      <c r="P38" s="84">
        <f t="shared" si="0"/>
        <v>0.0186666666666667</v>
      </c>
      <c r="Q38" s="58"/>
      <c r="R38" s="48">
        <v>0</v>
      </c>
      <c r="S38" s="48">
        <v>0</v>
      </c>
      <c r="T38" s="48" t="s">
        <v>67</v>
      </c>
      <c r="U38" s="48">
        <v>58000</v>
      </c>
      <c r="V38" s="48">
        <v>19000</v>
      </c>
      <c r="W38" s="48">
        <v>7600</v>
      </c>
      <c r="X38" s="40" t="s">
        <v>331</v>
      </c>
      <c r="Y38" s="40" t="s">
        <v>332</v>
      </c>
      <c r="Z38" s="40" t="s">
        <v>333</v>
      </c>
      <c r="AA38" s="40"/>
      <c r="AB38" s="40" t="s">
        <v>334</v>
      </c>
      <c r="AC38" s="40">
        <v>0</v>
      </c>
      <c r="AD38" s="40" t="s">
        <v>72</v>
      </c>
      <c r="AE38" s="40" t="s">
        <v>72</v>
      </c>
      <c r="AF38" s="40" t="s">
        <v>335</v>
      </c>
      <c r="AG38" s="58"/>
      <c r="AH38" s="58"/>
      <c r="AI38" s="58"/>
      <c r="AJ38" s="136" t="s">
        <v>336</v>
      </c>
      <c r="AK38" s="58"/>
      <c r="AL38" s="137"/>
    </row>
    <row r="39" s="5" customFormat="1" ht="70" hidden="1" customHeight="1" spans="1:38">
      <c r="A39" s="40">
        <v>14</v>
      </c>
      <c r="B39" s="51" t="s">
        <v>337</v>
      </c>
      <c r="C39" s="51" t="s">
        <v>338</v>
      </c>
      <c r="D39" s="40" t="s">
        <v>339</v>
      </c>
      <c r="E39" s="49" t="s">
        <v>77</v>
      </c>
      <c r="F39" s="40" t="s">
        <v>198</v>
      </c>
      <c r="G39" s="56" t="s">
        <v>49</v>
      </c>
      <c r="H39" s="40" t="s">
        <v>340</v>
      </c>
      <c r="I39" s="59">
        <v>8298</v>
      </c>
      <c r="J39" s="56">
        <v>3000</v>
      </c>
      <c r="K39" s="59">
        <v>218</v>
      </c>
      <c r="L39" s="59">
        <v>1</v>
      </c>
      <c r="M39" s="79"/>
      <c r="N39" s="79"/>
      <c r="O39" s="79"/>
      <c r="P39" s="84">
        <f t="shared" si="0"/>
        <v>0.0726666666666667</v>
      </c>
      <c r="Q39" s="58" t="s">
        <v>341</v>
      </c>
      <c r="R39" s="48">
        <v>1</v>
      </c>
      <c r="S39" s="48">
        <v>0</v>
      </c>
      <c r="T39" s="63" t="s">
        <v>52</v>
      </c>
      <c r="U39" s="63">
        <v>21000</v>
      </c>
      <c r="V39" s="63">
        <v>6500</v>
      </c>
      <c r="W39" s="63">
        <v>2177</v>
      </c>
      <c r="X39" s="40" t="s">
        <v>342</v>
      </c>
      <c r="Y39" s="40" t="s">
        <v>343</v>
      </c>
      <c r="Z39" s="40" t="s">
        <v>72</v>
      </c>
      <c r="AA39" s="40">
        <v>-34.06</v>
      </c>
      <c r="AB39" s="40" t="s">
        <v>72</v>
      </c>
      <c r="AC39" s="40"/>
      <c r="AD39" s="40" t="s">
        <v>72</v>
      </c>
      <c r="AE39" s="40" t="s">
        <v>72</v>
      </c>
      <c r="AF39" s="40" t="s">
        <v>344</v>
      </c>
      <c r="AG39" s="58"/>
      <c r="AH39" s="58"/>
      <c r="AI39" s="58"/>
      <c r="AJ39" s="136" t="s">
        <v>345</v>
      </c>
      <c r="AK39" s="58"/>
      <c r="AL39" s="137"/>
    </row>
    <row r="40" s="5" customFormat="1" ht="64" hidden="1" customHeight="1" spans="1:38">
      <c r="A40" s="40">
        <v>15</v>
      </c>
      <c r="B40" s="58" t="s">
        <v>346</v>
      </c>
      <c r="C40" s="58" t="s">
        <v>347</v>
      </c>
      <c r="D40" s="40" t="s">
        <v>102</v>
      </c>
      <c r="E40" s="49" t="s">
        <v>77</v>
      </c>
      <c r="F40" s="40" t="s">
        <v>198</v>
      </c>
      <c r="G40" s="40" t="s">
        <v>49</v>
      </c>
      <c r="H40" s="40" t="s">
        <v>348</v>
      </c>
      <c r="I40" s="40">
        <v>5600</v>
      </c>
      <c r="J40" s="40">
        <v>1000</v>
      </c>
      <c r="K40" s="82">
        <v>300</v>
      </c>
      <c r="L40" s="82">
        <v>300</v>
      </c>
      <c r="M40" s="52"/>
      <c r="N40" s="52"/>
      <c r="O40" s="52"/>
      <c r="P40" s="84">
        <f t="shared" si="0"/>
        <v>0.3</v>
      </c>
      <c r="Q40" s="112" t="s">
        <v>349</v>
      </c>
      <c r="R40" s="48">
        <v>1</v>
      </c>
      <c r="S40" s="48">
        <v>0</v>
      </c>
      <c r="T40" s="63" t="s">
        <v>52</v>
      </c>
      <c r="U40" s="63">
        <v>44000</v>
      </c>
      <c r="V40" s="63">
        <v>1200</v>
      </c>
      <c r="W40" s="63">
        <v>620</v>
      </c>
      <c r="X40" s="40" t="s">
        <v>350</v>
      </c>
      <c r="Y40" s="40" t="s">
        <v>351</v>
      </c>
      <c r="Z40" s="40" t="s">
        <v>352</v>
      </c>
      <c r="AA40" s="40">
        <v>0.4728</v>
      </c>
      <c r="AB40" s="40" t="s">
        <v>353</v>
      </c>
      <c r="AC40" s="40"/>
      <c r="AD40" s="40" t="s">
        <v>354</v>
      </c>
      <c r="AE40" s="302" t="s">
        <v>355</v>
      </c>
      <c r="AF40" s="40" t="s">
        <v>356</v>
      </c>
      <c r="AG40" s="58"/>
      <c r="AH40" s="58"/>
      <c r="AI40" s="58"/>
      <c r="AJ40" s="136" t="s">
        <v>357</v>
      </c>
      <c r="AK40" s="58"/>
      <c r="AL40" s="137"/>
    </row>
    <row r="41" s="5" customFormat="1" ht="108" hidden="1" customHeight="1" spans="1:38">
      <c r="A41" s="40">
        <v>16</v>
      </c>
      <c r="B41" s="51" t="s">
        <v>358</v>
      </c>
      <c r="C41" s="60" t="s">
        <v>359</v>
      </c>
      <c r="D41" s="40" t="s">
        <v>339</v>
      </c>
      <c r="E41" s="49" t="s">
        <v>360</v>
      </c>
      <c r="F41" s="40" t="s">
        <v>198</v>
      </c>
      <c r="G41" s="56" t="s">
        <v>49</v>
      </c>
      <c r="H41" s="57" t="s">
        <v>361</v>
      </c>
      <c r="I41" s="40">
        <v>5300</v>
      </c>
      <c r="J41" s="59">
        <v>3000</v>
      </c>
      <c r="K41" s="59">
        <v>784</v>
      </c>
      <c r="L41" s="59">
        <v>100</v>
      </c>
      <c r="M41" s="80"/>
      <c r="N41" s="80"/>
      <c r="O41" s="80"/>
      <c r="P41" s="84">
        <f t="shared" si="0"/>
        <v>0.261333333333333</v>
      </c>
      <c r="Q41" s="58"/>
      <c r="R41" s="48">
        <v>1</v>
      </c>
      <c r="S41" s="48">
        <v>0</v>
      </c>
      <c r="T41" s="63" t="s">
        <v>52</v>
      </c>
      <c r="U41" s="63">
        <v>0</v>
      </c>
      <c r="V41" s="63">
        <v>0</v>
      </c>
      <c r="W41" s="63">
        <v>0</v>
      </c>
      <c r="X41" s="40" t="s">
        <v>362</v>
      </c>
      <c r="Y41" s="40" t="s">
        <v>363</v>
      </c>
      <c r="Z41" s="40" t="s">
        <v>364</v>
      </c>
      <c r="AA41" s="40"/>
      <c r="AB41" s="40" t="s">
        <v>72</v>
      </c>
      <c r="AC41" s="40"/>
      <c r="AD41" s="40" t="s">
        <v>365</v>
      </c>
      <c r="AE41" s="302" t="s">
        <v>366</v>
      </c>
      <c r="AF41" s="40" t="s">
        <v>319</v>
      </c>
      <c r="AG41" s="58"/>
      <c r="AH41" s="58"/>
      <c r="AI41" s="58"/>
      <c r="AJ41" s="136" t="s">
        <v>251</v>
      </c>
      <c r="AK41" s="58"/>
      <c r="AL41" s="137"/>
    </row>
    <row r="42" s="5" customFormat="1" ht="77" hidden="1" customHeight="1" spans="1:38">
      <c r="A42" s="40">
        <v>17</v>
      </c>
      <c r="B42" s="58" t="s">
        <v>367</v>
      </c>
      <c r="C42" s="58" t="s">
        <v>368</v>
      </c>
      <c r="D42" s="40" t="s">
        <v>102</v>
      </c>
      <c r="E42" s="49" t="s">
        <v>77</v>
      </c>
      <c r="F42" s="40" t="s">
        <v>198</v>
      </c>
      <c r="G42" s="40" t="s">
        <v>49</v>
      </c>
      <c r="H42" s="40" t="s">
        <v>369</v>
      </c>
      <c r="I42" s="40">
        <v>5000</v>
      </c>
      <c r="J42" s="40">
        <v>800</v>
      </c>
      <c r="K42" s="82">
        <v>0</v>
      </c>
      <c r="L42" s="82">
        <v>0</v>
      </c>
      <c r="M42" s="52"/>
      <c r="N42" s="52"/>
      <c r="O42" s="52"/>
      <c r="P42" s="84">
        <f t="shared" si="0"/>
        <v>0</v>
      </c>
      <c r="Q42" s="58"/>
      <c r="R42" s="48">
        <v>1</v>
      </c>
      <c r="S42" s="48">
        <v>0</v>
      </c>
      <c r="T42" s="63" t="s">
        <v>67</v>
      </c>
      <c r="U42" s="63">
        <v>0</v>
      </c>
      <c r="V42" s="63">
        <v>0</v>
      </c>
      <c r="W42" s="63">
        <v>0</v>
      </c>
      <c r="X42" s="40" t="s">
        <v>370</v>
      </c>
      <c r="Y42" s="40" t="s">
        <v>72</v>
      </c>
      <c r="Z42" s="40" t="s">
        <v>107</v>
      </c>
      <c r="AA42" s="40">
        <v>0.0023</v>
      </c>
      <c r="AB42" s="40" t="s">
        <v>72</v>
      </c>
      <c r="AC42" s="40"/>
      <c r="AD42" s="40" t="s">
        <v>72</v>
      </c>
      <c r="AE42" s="40" t="s">
        <v>72</v>
      </c>
      <c r="AF42" s="40" t="s">
        <v>72</v>
      </c>
      <c r="AG42" s="58"/>
      <c r="AH42" s="58"/>
      <c r="AI42" s="58"/>
      <c r="AJ42" s="136" t="s">
        <v>371</v>
      </c>
      <c r="AK42" s="58"/>
      <c r="AL42" s="137"/>
    </row>
    <row r="43" s="5" customFormat="1" ht="120" hidden="1" customHeight="1" spans="1:38">
      <c r="A43" s="40">
        <v>18</v>
      </c>
      <c r="B43" s="58" t="s">
        <v>372</v>
      </c>
      <c r="C43" s="58" t="s">
        <v>373</v>
      </c>
      <c r="D43" s="40" t="s">
        <v>102</v>
      </c>
      <c r="E43" s="49" t="s">
        <v>77</v>
      </c>
      <c r="F43" s="40" t="s">
        <v>198</v>
      </c>
      <c r="G43" s="40" t="s">
        <v>49</v>
      </c>
      <c r="H43" s="40" t="s">
        <v>374</v>
      </c>
      <c r="I43" s="40">
        <v>4300</v>
      </c>
      <c r="J43" s="40">
        <v>1000</v>
      </c>
      <c r="K43" s="82">
        <v>194</v>
      </c>
      <c r="L43" s="82">
        <v>0</v>
      </c>
      <c r="M43" s="52"/>
      <c r="N43" s="52"/>
      <c r="O43" s="52"/>
      <c r="P43" s="84">
        <f t="shared" si="0"/>
        <v>0.194</v>
      </c>
      <c r="Q43" s="58"/>
      <c r="R43" s="48">
        <v>1</v>
      </c>
      <c r="S43" s="48">
        <v>0</v>
      </c>
      <c r="T43" s="63" t="s">
        <v>67</v>
      </c>
      <c r="U43" s="63">
        <v>5000</v>
      </c>
      <c r="V43" s="63">
        <v>1000</v>
      </c>
      <c r="W43" s="63">
        <v>820</v>
      </c>
      <c r="X43" s="40" t="s">
        <v>375</v>
      </c>
      <c r="Y43" s="40" t="s">
        <v>376</v>
      </c>
      <c r="Z43" s="40" t="s">
        <v>377</v>
      </c>
      <c r="AA43" s="40">
        <v>0.00155</v>
      </c>
      <c r="AB43" s="40" t="s">
        <v>72</v>
      </c>
      <c r="AC43" s="40"/>
      <c r="AD43" s="40" t="s">
        <v>72</v>
      </c>
      <c r="AE43" s="40" t="s">
        <v>72</v>
      </c>
      <c r="AF43" s="40" t="s">
        <v>72</v>
      </c>
      <c r="AG43" s="58"/>
      <c r="AH43" s="58"/>
      <c r="AI43" s="58"/>
      <c r="AJ43" s="136" t="s">
        <v>378</v>
      </c>
      <c r="AK43" s="148"/>
      <c r="AL43" s="137"/>
    </row>
    <row r="44" s="5" customFormat="1" ht="81" hidden="1" customHeight="1" spans="1:38">
      <c r="A44" s="40">
        <v>19</v>
      </c>
      <c r="B44" s="58" t="s">
        <v>379</v>
      </c>
      <c r="C44" s="58" t="s">
        <v>380</v>
      </c>
      <c r="D44" s="40" t="s">
        <v>102</v>
      </c>
      <c r="E44" s="49" t="s">
        <v>77</v>
      </c>
      <c r="F44" s="40" t="s">
        <v>198</v>
      </c>
      <c r="G44" s="40" t="s">
        <v>49</v>
      </c>
      <c r="H44" s="40" t="s">
        <v>381</v>
      </c>
      <c r="I44" s="40">
        <v>1433</v>
      </c>
      <c r="J44" s="40">
        <v>1000</v>
      </c>
      <c r="K44" s="82">
        <v>1324</v>
      </c>
      <c r="L44" s="82">
        <v>60</v>
      </c>
      <c r="M44" s="52"/>
      <c r="N44" s="52"/>
      <c r="O44" s="52"/>
      <c r="P44" s="84">
        <f t="shared" si="0"/>
        <v>1.324</v>
      </c>
      <c r="Q44" s="58" t="s">
        <v>382</v>
      </c>
      <c r="R44" s="48">
        <v>1</v>
      </c>
      <c r="S44" s="48">
        <v>0</v>
      </c>
      <c r="T44" s="63" t="s">
        <v>52</v>
      </c>
      <c r="U44" s="63">
        <v>0</v>
      </c>
      <c r="V44" s="63">
        <v>0</v>
      </c>
      <c r="W44" s="63">
        <v>0</v>
      </c>
      <c r="X44" s="40" t="s">
        <v>383</v>
      </c>
      <c r="Y44" s="40" t="s">
        <v>72</v>
      </c>
      <c r="Z44" s="40" t="s">
        <v>384</v>
      </c>
      <c r="AA44" s="40">
        <v>-0.0077</v>
      </c>
      <c r="AB44" s="40" t="s">
        <v>72</v>
      </c>
      <c r="AC44" s="40"/>
      <c r="AD44" s="40" t="s">
        <v>72</v>
      </c>
      <c r="AE44" s="40" t="s">
        <v>72</v>
      </c>
      <c r="AF44" s="40" t="s">
        <v>72</v>
      </c>
      <c r="AG44" s="58"/>
      <c r="AH44" s="58"/>
      <c r="AI44" s="58"/>
      <c r="AJ44" s="136" t="s">
        <v>345</v>
      </c>
      <c r="AK44" s="58"/>
      <c r="AL44" s="137"/>
    </row>
    <row r="45" s="5" customFormat="1" ht="72" hidden="1" customHeight="1" spans="1:38">
      <c r="A45" s="40">
        <v>20</v>
      </c>
      <c r="B45" s="51" t="s">
        <v>385</v>
      </c>
      <c r="C45" s="51" t="s">
        <v>386</v>
      </c>
      <c r="D45" s="40" t="s">
        <v>102</v>
      </c>
      <c r="E45" s="49" t="s">
        <v>360</v>
      </c>
      <c r="F45" s="40" t="s">
        <v>198</v>
      </c>
      <c r="G45" s="40" t="s">
        <v>103</v>
      </c>
      <c r="H45" s="40" t="s">
        <v>387</v>
      </c>
      <c r="I45" s="63">
        <v>16000</v>
      </c>
      <c r="J45" s="63"/>
      <c r="K45" s="59"/>
      <c r="L45" s="59"/>
      <c r="M45" s="80"/>
      <c r="N45" s="80"/>
      <c r="O45" s="80"/>
      <c r="P45" s="84" t="e">
        <f t="shared" si="0"/>
        <v>#DIV/0!</v>
      </c>
      <c r="Q45" s="58"/>
      <c r="R45" s="48">
        <v>0</v>
      </c>
      <c r="S45" s="48">
        <v>0</v>
      </c>
      <c r="T45" s="48" t="s">
        <v>67</v>
      </c>
      <c r="U45" s="48">
        <v>0</v>
      </c>
      <c r="V45" s="48">
        <v>0</v>
      </c>
      <c r="W45" s="48">
        <v>0</v>
      </c>
      <c r="X45" s="40" t="s">
        <v>388</v>
      </c>
      <c r="Y45" s="40" t="s">
        <v>69</v>
      </c>
      <c r="Z45" s="40" t="s">
        <v>69</v>
      </c>
      <c r="AA45" s="40"/>
      <c r="AB45" s="40" t="s">
        <v>389</v>
      </c>
      <c r="AC45" s="40"/>
      <c r="AD45" s="40" t="s">
        <v>72</v>
      </c>
      <c r="AE45" s="40" t="s">
        <v>72</v>
      </c>
      <c r="AF45" s="40" t="s">
        <v>390</v>
      </c>
      <c r="AG45" s="58"/>
      <c r="AH45" s="58"/>
      <c r="AI45" s="58"/>
      <c r="AJ45" s="136" t="s">
        <v>391</v>
      </c>
      <c r="AK45" s="58"/>
      <c r="AL45" s="137"/>
    </row>
    <row r="46" s="5" customFormat="1" ht="93" hidden="1" customHeight="1" spans="1:38">
      <c r="A46" s="40">
        <v>21</v>
      </c>
      <c r="B46" s="61" t="s">
        <v>392</v>
      </c>
      <c r="C46" s="61" t="s">
        <v>393</v>
      </c>
      <c r="D46" s="40" t="s">
        <v>102</v>
      </c>
      <c r="E46" s="49" t="s">
        <v>77</v>
      </c>
      <c r="F46" s="40" t="s">
        <v>198</v>
      </c>
      <c r="G46" s="40" t="s">
        <v>103</v>
      </c>
      <c r="H46" s="40" t="s">
        <v>394</v>
      </c>
      <c r="I46" s="85">
        <v>2200</v>
      </c>
      <c r="J46" s="85"/>
      <c r="K46" s="59"/>
      <c r="L46" s="59"/>
      <c r="M46" s="80"/>
      <c r="N46" s="80"/>
      <c r="O46" s="80"/>
      <c r="P46" s="84" t="e">
        <f t="shared" si="0"/>
        <v>#DIV/0!</v>
      </c>
      <c r="Q46" s="58"/>
      <c r="R46" s="48">
        <v>0</v>
      </c>
      <c r="S46" s="48">
        <v>0</v>
      </c>
      <c r="T46" s="48" t="s">
        <v>67</v>
      </c>
      <c r="U46" s="48">
        <v>12000</v>
      </c>
      <c r="V46" s="48">
        <v>3000</v>
      </c>
      <c r="W46" s="48">
        <v>800</v>
      </c>
      <c r="X46" s="40" t="s">
        <v>395</v>
      </c>
      <c r="Y46" s="40" t="s">
        <v>69</v>
      </c>
      <c r="Z46" s="40" t="s">
        <v>69</v>
      </c>
      <c r="AA46" s="40"/>
      <c r="AB46" s="40" t="s">
        <v>396</v>
      </c>
      <c r="AC46" s="40"/>
      <c r="AD46" s="40" t="s">
        <v>72</v>
      </c>
      <c r="AE46" s="40" t="s">
        <v>72</v>
      </c>
      <c r="AF46" s="40" t="s">
        <v>72</v>
      </c>
      <c r="AG46" s="58"/>
      <c r="AH46" s="58"/>
      <c r="AI46" s="58"/>
      <c r="AJ46" s="136" t="s">
        <v>391</v>
      </c>
      <c r="AK46" s="58"/>
      <c r="AL46" s="137"/>
    </row>
    <row r="47" s="4" customFormat="1" ht="28" hidden="1" customHeight="1" spans="1:38">
      <c r="A47" s="45" t="s">
        <v>110</v>
      </c>
      <c r="B47" s="45"/>
      <c r="C47" s="45"/>
      <c r="D47" s="40"/>
      <c r="E47" s="40"/>
      <c r="F47" s="40"/>
      <c r="G47" s="40"/>
      <c r="H47" s="40"/>
      <c r="I47" s="40">
        <f>I48</f>
        <v>86000</v>
      </c>
      <c r="J47" s="40">
        <f>J48</f>
        <v>20000</v>
      </c>
      <c r="K47" s="40">
        <f>K48</f>
        <v>396</v>
      </c>
      <c r="L47" s="40">
        <f>L48</f>
        <v>96</v>
      </c>
      <c r="M47" s="40"/>
      <c r="N47" s="40"/>
      <c r="O47" s="40"/>
      <c r="P47" s="75"/>
      <c r="Q47" s="58"/>
      <c r="R47" s="63"/>
      <c r="S47" s="63"/>
      <c r="T47" s="63"/>
      <c r="U47" s="63"/>
      <c r="V47" s="63"/>
      <c r="W47" s="63"/>
      <c r="X47" s="40"/>
      <c r="Y47" s="40"/>
      <c r="Z47" s="40"/>
      <c r="AA47" s="40"/>
      <c r="AB47" s="40"/>
      <c r="AC47" s="40"/>
      <c r="AD47" s="40"/>
      <c r="AE47" s="40"/>
      <c r="AF47" s="40"/>
      <c r="AG47" s="58"/>
      <c r="AH47" s="58"/>
      <c r="AI47" s="58"/>
      <c r="AJ47" s="136"/>
      <c r="AK47" s="58"/>
      <c r="AL47" s="129"/>
    </row>
    <row r="48" s="5" customFormat="1" ht="89" hidden="1" customHeight="1" spans="1:38">
      <c r="A48" s="40">
        <v>1</v>
      </c>
      <c r="B48" s="46" t="s">
        <v>397</v>
      </c>
      <c r="C48" s="47" t="s">
        <v>398</v>
      </c>
      <c r="D48" s="48" t="s">
        <v>399</v>
      </c>
      <c r="E48" s="49" t="s">
        <v>47</v>
      </c>
      <c r="F48" s="40" t="s">
        <v>198</v>
      </c>
      <c r="G48" s="59" t="s">
        <v>64</v>
      </c>
      <c r="H48" s="40" t="s">
        <v>400</v>
      </c>
      <c r="I48" s="59">
        <v>86000</v>
      </c>
      <c r="J48" s="59">
        <v>20000</v>
      </c>
      <c r="K48" s="48">
        <v>396</v>
      </c>
      <c r="L48" s="82">
        <v>96</v>
      </c>
      <c r="M48" s="45"/>
      <c r="N48" s="45"/>
      <c r="O48" s="45"/>
      <c r="P48" s="76"/>
      <c r="Q48" s="51" t="s">
        <v>401</v>
      </c>
      <c r="R48" s="63">
        <v>1</v>
      </c>
      <c r="S48" s="48">
        <v>0</v>
      </c>
      <c r="T48" s="63" t="s">
        <v>52</v>
      </c>
      <c r="U48" s="63">
        <v>0</v>
      </c>
      <c r="V48" s="63">
        <v>0</v>
      </c>
      <c r="W48" s="63">
        <v>0</v>
      </c>
      <c r="X48" s="40" t="s">
        <v>402</v>
      </c>
      <c r="Y48" s="48" t="s">
        <v>403</v>
      </c>
      <c r="Z48" s="40" t="s">
        <v>404</v>
      </c>
      <c r="AA48" s="40"/>
      <c r="AB48" s="40" t="s">
        <v>405</v>
      </c>
      <c r="AC48" s="48"/>
      <c r="AD48" s="40" t="s">
        <v>406</v>
      </c>
      <c r="AE48" s="40" t="s">
        <v>407</v>
      </c>
      <c r="AF48" s="124" t="s">
        <v>72</v>
      </c>
      <c r="AG48" s="58"/>
      <c r="AH48" s="58"/>
      <c r="AI48" s="58"/>
      <c r="AJ48" s="136" t="s">
        <v>408</v>
      </c>
      <c r="AK48" s="48" t="s">
        <v>221</v>
      </c>
      <c r="AL48" s="137"/>
    </row>
    <row r="49" s="6" customFormat="1" ht="27.75" hidden="1" customHeight="1" spans="1:38">
      <c r="A49" s="45" t="s">
        <v>409</v>
      </c>
      <c r="B49" s="45"/>
      <c r="C49" s="45"/>
      <c r="D49" s="45"/>
      <c r="E49" s="45"/>
      <c r="F49" s="45"/>
      <c r="G49" s="45"/>
      <c r="H49" s="45"/>
      <c r="I49" s="45">
        <f>SUM(I50:I54)</f>
        <v>168210</v>
      </c>
      <c r="J49" s="45">
        <f>SUM(J50:J54)</f>
        <v>11300</v>
      </c>
      <c r="K49" s="45">
        <f>SUM(K50:K54)</f>
        <v>3969</v>
      </c>
      <c r="L49" s="45">
        <f>SUM(L50:L54)</f>
        <v>701</v>
      </c>
      <c r="M49" s="83"/>
      <c r="N49" s="83"/>
      <c r="O49" s="83"/>
      <c r="P49" s="84"/>
      <c r="Q49" s="106"/>
      <c r="R49" s="107"/>
      <c r="S49" s="107"/>
      <c r="T49" s="107"/>
      <c r="U49" s="107"/>
      <c r="V49" s="107"/>
      <c r="W49" s="107"/>
      <c r="X49" s="45"/>
      <c r="Y49" s="45"/>
      <c r="Z49" s="45"/>
      <c r="AA49" s="45"/>
      <c r="AB49" s="45"/>
      <c r="AC49" s="45"/>
      <c r="AD49" s="45"/>
      <c r="AE49" s="45"/>
      <c r="AF49" s="45"/>
      <c r="AG49" s="106"/>
      <c r="AH49" s="106"/>
      <c r="AI49" s="149"/>
      <c r="AJ49" s="150"/>
      <c r="AK49" s="151"/>
      <c r="AL49" s="142"/>
    </row>
    <row r="50" s="5" customFormat="1" ht="72" hidden="1" spans="1:38">
      <c r="A50" s="40">
        <v>1</v>
      </c>
      <c r="B50" s="47" t="s">
        <v>410</v>
      </c>
      <c r="C50" s="47" t="s">
        <v>411</v>
      </c>
      <c r="D50" s="48" t="s">
        <v>412</v>
      </c>
      <c r="E50" s="49" t="s">
        <v>151</v>
      </c>
      <c r="F50" s="40" t="s">
        <v>198</v>
      </c>
      <c r="G50" s="40" t="s">
        <v>49</v>
      </c>
      <c r="H50" s="40" t="s">
        <v>413</v>
      </c>
      <c r="I50" s="48">
        <v>58312</v>
      </c>
      <c r="J50" s="48">
        <v>3000</v>
      </c>
      <c r="K50" s="48">
        <v>0</v>
      </c>
      <c r="L50" s="48">
        <v>0</v>
      </c>
      <c r="M50" s="52"/>
      <c r="N50" s="52"/>
      <c r="O50" s="52"/>
      <c r="P50" s="84">
        <f>K50/J50</f>
        <v>0</v>
      </c>
      <c r="Q50" s="58" t="s">
        <v>414</v>
      </c>
      <c r="R50" s="48">
        <v>0</v>
      </c>
      <c r="S50" s="48">
        <v>0</v>
      </c>
      <c r="T50" s="63" t="s">
        <v>67</v>
      </c>
      <c r="U50" s="63">
        <v>0</v>
      </c>
      <c r="V50" s="63">
        <v>0</v>
      </c>
      <c r="W50" s="63">
        <v>0</v>
      </c>
      <c r="X50" s="40" t="s">
        <v>415</v>
      </c>
      <c r="Y50" s="40" t="s">
        <v>416</v>
      </c>
      <c r="Z50" s="40" t="s">
        <v>72</v>
      </c>
      <c r="AA50" s="40">
        <v>0</v>
      </c>
      <c r="AB50" s="40" t="s">
        <v>417</v>
      </c>
      <c r="AC50" s="40"/>
      <c r="AD50" s="40" t="s">
        <v>418</v>
      </c>
      <c r="AE50" s="40" t="s">
        <v>419</v>
      </c>
      <c r="AF50" s="40" t="s">
        <v>72</v>
      </c>
      <c r="AG50" s="58"/>
      <c r="AH50" s="58"/>
      <c r="AI50" s="47"/>
      <c r="AJ50" s="49" t="s">
        <v>420</v>
      </c>
      <c r="AK50" s="148"/>
      <c r="AL50" s="137"/>
    </row>
    <row r="51" s="5" customFormat="1" ht="65" hidden="1" customHeight="1" spans="1:38">
      <c r="A51" s="40">
        <v>2</v>
      </c>
      <c r="B51" s="47" t="s">
        <v>421</v>
      </c>
      <c r="C51" s="47" t="s">
        <v>422</v>
      </c>
      <c r="D51" s="48" t="s">
        <v>412</v>
      </c>
      <c r="E51" s="49" t="s">
        <v>151</v>
      </c>
      <c r="F51" s="40" t="s">
        <v>198</v>
      </c>
      <c r="G51" s="40" t="s">
        <v>49</v>
      </c>
      <c r="H51" s="40" t="s">
        <v>413</v>
      </c>
      <c r="I51" s="48">
        <v>46696</v>
      </c>
      <c r="J51" s="48">
        <v>3000</v>
      </c>
      <c r="K51" s="48">
        <v>2826</v>
      </c>
      <c r="L51" s="48">
        <v>532</v>
      </c>
      <c r="M51" s="52"/>
      <c r="N51" s="52"/>
      <c r="O51" s="52"/>
      <c r="P51" s="84">
        <f>K51/J51</f>
        <v>0.942</v>
      </c>
      <c r="Q51" s="58" t="s">
        <v>423</v>
      </c>
      <c r="R51" s="48">
        <v>0</v>
      </c>
      <c r="S51" s="48">
        <v>0</v>
      </c>
      <c r="T51" s="48" t="s">
        <v>67</v>
      </c>
      <c r="U51" s="48">
        <v>0</v>
      </c>
      <c r="V51" s="48">
        <v>0</v>
      </c>
      <c r="W51" s="48">
        <v>0</v>
      </c>
      <c r="X51" s="40" t="s">
        <v>424</v>
      </c>
      <c r="Y51" s="40" t="s">
        <v>425</v>
      </c>
      <c r="Z51" s="40" t="s">
        <v>72</v>
      </c>
      <c r="AA51" s="40">
        <v>0</v>
      </c>
      <c r="AB51" s="40" t="s">
        <v>426</v>
      </c>
      <c r="AC51" s="40"/>
      <c r="AD51" s="40" t="s">
        <v>427</v>
      </c>
      <c r="AE51" s="40" t="s">
        <v>428</v>
      </c>
      <c r="AF51" s="40" t="s">
        <v>72</v>
      </c>
      <c r="AG51" s="58"/>
      <c r="AH51" s="58"/>
      <c r="AI51" s="47"/>
      <c r="AJ51" s="49" t="s">
        <v>429</v>
      </c>
      <c r="AK51" s="148"/>
      <c r="AL51" s="137"/>
    </row>
    <row r="52" s="5" customFormat="1" ht="54" hidden="1" customHeight="1" spans="1:38">
      <c r="A52" s="40">
        <v>3</v>
      </c>
      <c r="B52" s="51" t="s">
        <v>430</v>
      </c>
      <c r="C52" s="58" t="s">
        <v>431</v>
      </c>
      <c r="D52" s="48" t="s">
        <v>412</v>
      </c>
      <c r="E52" s="49" t="s">
        <v>151</v>
      </c>
      <c r="F52" s="40" t="s">
        <v>198</v>
      </c>
      <c r="G52" s="59" t="s">
        <v>49</v>
      </c>
      <c r="H52" s="59"/>
      <c r="I52" s="59">
        <v>36839</v>
      </c>
      <c r="J52" s="59">
        <v>3000</v>
      </c>
      <c r="K52" s="59">
        <v>0</v>
      </c>
      <c r="L52" s="59">
        <v>0</v>
      </c>
      <c r="M52" s="80"/>
      <c r="N52" s="80"/>
      <c r="O52" s="80"/>
      <c r="P52" s="84">
        <f>K52/J52</f>
        <v>0</v>
      </c>
      <c r="Q52" s="51" t="s">
        <v>432</v>
      </c>
      <c r="R52" s="48">
        <v>1</v>
      </c>
      <c r="S52" s="48">
        <v>0</v>
      </c>
      <c r="T52" s="48" t="s">
        <v>67</v>
      </c>
      <c r="U52" s="48">
        <v>0</v>
      </c>
      <c r="V52" s="48">
        <v>0</v>
      </c>
      <c r="W52" s="48">
        <v>0</v>
      </c>
      <c r="X52" s="40"/>
      <c r="Y52" s="40" t="s">
        <v>72</v>
      </c>
      <c r="Z52" s="40"/>
      <c r="AA52" s="40"/>
      <c r="AB52" s="40"/>
      <c r="AC52" s="40"/>
      <c r="AD52" s="40"/>
      <c r="AE52" s="40"/>
      <c r="AF52" s="40"/>
      <c r="AG52" s="58"/>
      <c r="AH52" s="58"/>
      <c r="AI52" s="58"/>
      <c r="AJ52" s="136"/>
      <c r="AK52" s="58"/>
      <c r="AL52" s="137"/>
    </row>
    <row r="53" s="5" customFormat="1" ht="48" hidden="1" spans="1:38">
      <c r="A53" s="40">
        <v>4</v>
      </c>
      <c r="B53" s="47" t="s">
        <v>433</v>
      </c>
      <c r="C53" s="47" t="s">
        <v>431</v>
      </c>
      <c r="D53" s="48" t="s">
        <v>412</v>
      </c>
      <c r="E53" s="49" t="s">
        <v>151</v>
      </c>
      <c r="F53" s="40" t="s">
        <v>198</v>
      </c>
      <c r="G53" s="40" t="s">
        <v>49</v>
      </c>
      <c r="H53" s="40" t="s">
        <v>413</v>
      </c>
      <c r="I53" s="48">
        <v>25213</v>
      </c>
      <c r="J53" s="48">
        <v>2000</v>
      </c>
      <c r="K53" s="48">
        <v>932</v>
      </c>
      <c r="L53" s="48">
        <v>169</v>
      </c>
      <c r="M53" s="52"/>
      <c r="N53" s="52"/>
      <c r="O53" s="52"/>
      <c r="P53" s="84">
        <f>K53/J53</f>
        <v>0.466</v>
      </c>
      <c r="Q53" s="58" t="s">
        <v>434</v>
      </c>
      <c r="R53" s="48">
        <v>0</v>
      </c>
      <c r="S53" s="48">
        <v>0</v>
      </c>
      <c r="T53" s="48" t="s">
        <v>67</v>
      </c>
      <c r="U53" s="48">
        <v>0</v>
      </c>
      <c r="V53" s="48">
        <v>0</v>
      </c>
      <c r="W53" s="48">
        <v>0</v>
      </c>
      <c r="X53" s="40" t="s">
        <v>435</v>
      </c>
      <c r="Y53" s="40" t="s">
        <v>72</v>
      </c>
      <c r="Z53" s="40" t="s">
        <v>72</v>
      </c>
      <c r="AA53" s="40">
        <v>0</v>
      </c>
      <c r="AB53" s="40" t="s">
        <v>436</v>
      </c>
      <c r="AC53" s="40"/>
      <c r="AD53" s="40" t="s">
        <v>437</v>
      </c>
      <c r="AE53" s="40" t="s">
        <v>438</v>
      </c>
      <c r="AF53" s="40" t="s">
        <v>72</v>
      </c>
      <c r="AG53" s="58"/>
      <c r="AH53" s="58"/>
      <c r="AI53" s="47"/>
      <c r="AJ53" s="49" t="s">
        <v>429</v>
      </c>
      <c r="AK53" s="148"/>
      <c r="AL53" s="137"/>
    </row>
    <row r="54" s="5" customFormat="1" ht="153" hidden="1" customHeight="1" spans="1:38">
      <c r="A54" s="40">
        <v>5</v>
      </c>
      <c r="B54" s="53" t="s">
        <v>439</v>
      </c>
      <c r="C54" s="60" t="s">
        <v>440</v>
      </c>
      <c r="D54" s="57" t="s">
        <v>441</v>
      </c>
      <c r="E54" s="49" t="s">
        <v>151</v>
      </c>
      <c r="F54" s="40" t="s">
        <v>198</v>
      </c>
      <c r="G54" s="56" t="s">
        <v>49</v>
      </c>
      <c r="H54" s="57" t="s">
        <v>442</v>
      </c>
      <c r="I54" s="59">
        <v>1150</v>
      </c>
      <c r="J54" s="56">
        <v>300</v>
      </c>
      <c r="K54" s="59">
        <v>211</v>
      </c>
      <c r="L54" s="59">
        <v>0</v>
      </c>
      <c r="M54" s="80"/>
      <c r="N54" s="80"/>
      <c r="O54" s="80"/>
      <c r="P54" s="84">
        <f>K54/J54</f>
        <v>0.703333333333333</v>
      </c>
      <c r="Q54" s="58" t="s">
        <v>443</v>
      </c>
      <c r="R54" s="48">
        <v>1</v>
      </c>
      <c r="S54" s="48">
        <v>0</v>
      </c>
      <c r="T54" s="48" t="s">
        <v>52</v>
      </c>
      <c r="U54" s="48">
        <v>3300</v>
      </c>
      <c r="V54" s="48">
        <v>1200</v>
      </c>
      <c r="W54" s="48">
        <v>300</v>
      </c>
      <c r="X54" s="302" t="s">
        <v>444</v>
      </c>
      <c r="Y54" s="40" t="s">
        <v>72</v>
      </c>
      <c r="Z54" s="40" t="s">
        <v>72</v>
      </c>
      <c r="AA54" s="40"/>
      <c r="AB54" s="40" t="s">
        <v>445</v>
      </c>
      <c r="AC54" s="40"/>
      <c r="AD54" s="40" t="s">
        <v>72</v>
      </c>
      <c r="AE54" s="40" t="s">
        <v>72</v>
      </c>
      <c r="AF54" s="40" t="s">
        <v>72</v>
      </c>
      <c r="AG54" s="58"/>
      <c r="AH54" s="58"/>
      <c r="AI54" s="58"/>
      <c r="AJ54" s="136" t="s">
        <v>446</v>
      </c>
      <c r="AK54" s="58"/>
      <c r="AL54" s="137"/>
    </row>
    <row r="55" s="4" customFormat="1" ht="27.75" hidden="1" customHeight="1" spans="1:38">
      <c r="A55" s="42" t="s">
        <v>447</v>
      </c>
      <c r="B55" s="42"/>
      <c r="C55" s="42"/>
      <c r="D55" s="42"/>
      <c r="E55" s="42"/>
      <c r="F55" s="43"/>
      <c r="G55" s="42"/>
      <c r="H55" s="42"/>
      <c r="I55" s="42">
        <f>I56</f>
        <v>1995</v>
      </c>
      <c r="J55" s="42">
        <f>J56</f>
        <v>500</v>
      </c>
      <c r="K55" s="42">
        <f>K56</f>
        <v>101</v>
      </c>
      <c r="L55" s="42">
        <f>L56</f>
        <v>30</v>
      </c>
      <c r="M55" s="42"/>
      <c r="N55" s="42"/>
      <c r="O55" s="42"/>
      <c r="P55" s="74"/>
      <c r="Q55" s="108"/>
      <c r="R55" s="109">
        <f>R57</f>
        <v>1</v>
      </c>
      <c r="S55" s="109">
        <f>S57</f>
        <v>0</v>
      </c>
      <c r="T55" s="109"/>
      <c r="U55" s="109"/>
      <c r="V55" s="109"/>
      <c r="W55" s="109"/>
      <c r="X55" s="42"/>
      <c r="Y55" s="42"/>
      <c r="Z55" s="42"/>
      <c r="AA55" s="42"/>
      <c r="AB55" s="42"/>
      <c r="AC55" s="42"/>
      <c r="AD55" s="42"/>
      <c r="AE55" s="42"/>
      <c r="AF55" s="42"/>
      <c r="AG55" s="108"/>
      <c r="AH55" s="108"/>
      <c r="AI55" s="108"/>
      <c r="AJ55" s="144"/>
      <c r="AK55" s="108"/>
      <c r="AL55" s="129"/>
    </row>
    <row r="56" s="4" customFormat="1" ht="27.75" hidden="1" customHeight="1" spans="1:38">
      <c r="A56" s="45" t="s">
        <v>448</v>
      </c>
      <c r="B56" s="45"/>
      <c r="C56" s="45"/>
      <c r="D56" s="45"/>
      <c r="E56" s="45"/>
      <c r="F56" s="40"/>
      <c r="G56" s="45"/>
      <c r="H56" s="45"/>
      <c r="I56" s="45">
        <f>I57</f>
        <v>1995</v>
      </c>
      <c r="J56" s="45">
        <f>J57</f>
        <v>500</v>
      </c>
      <c r="K56" s="45">
        <f>K57</f>
        <v>101</v>
      </c>
      <c r="L56" s="45">
        <f>L57</f>
        <v>30</v>
      </c>
      <c r="M56" s="45"/>
      <c r="N56" s="45"/>
      <c r="O56" s="45"/>
      <c r="P56" s="76"/>
      <c r="Q56" s="106"/>
      <c r="R56" s="107"/>
      <c r="S56" s="107"/>
      <c r="T56" s="107"/>
      <c r="U56" s="107"/>
      <c r="V56" s="107"/>
      <c r="W56" s="107"/>
      <c r="X56" s="45"/>
      <c r="Y56" s="45"/>
      <c r="Z56" s="45"/>
      <c r="AA56" s="45"/>
      <c r="AB56" s="45"/>
      <c r="AC56" s="45"/>
      <c r="AD56" s="45"/>
      <c r="AE56" s="45"/>
      <c r="AF56" s="45"/>
      <c r="AG56" s="106"/>
      <c r="AH56" s="106"/>
      <c r="AI56" s="106"/>
      <c r="AJ56" s="141"/>
      <c r="AK56" s="106"/>
      <c r="AL56" s="129"/>
    </row>
    <row r="57" s="5" customFormat="1" ht="76" hidden="1" customHeight="1" spans="1:38">
      <c r="A57" s="62">
        <v>1</v>
      </c>
      <c r="B57" s="47" t="s">
        <v>449</v>
      </c>
      <c r="C57" s="47" t="s">
        <v>450</v>
      </c>
      <c r="D57" s="48" t="s">
        <v>451</v>
      </c>
      <c r="E57" s="49" t="s">
        <v>77</v>
      </c>
      <c r="F57" s="63" t="s">
        <v>452</v>
      </c>
      <c r="G57" s="40" t="s">
        <v>49</v>
      </c>
      <c r="H57" s="48" t="s">
        <v>453</v>
      </c>
      <c r="I57" s="63">
        <v>1995</v>
      </c>
      <c r="J57" s="63">
        <v>500</v>
      </c>
      <c r="K57" s="48">
        <v>101</v>
      </c>
      <c r="L57" s="48">
        <v>30</v>
      </c>
      <c r="M57" s="86"/>
      <c r="N57" s="86"/>
      <c r="O57" s="86"/>
      <c r="P57" s="84">
        <f>K57/J57</f>
        <v>0.202</v>
      </c>
      <c r="Q57" s="113" t="s">
        <v>454</v>
      </c>
      <c r="R57" s="48">
        <v>1</v>
      </c>
      <c r="S57" s="48">
        <v>0</v>
      </c>
      <c r="T57" s="48" t="s">
        <v>67</v>
      </c>
      <c r="U57" s="48">
        <v>3500</v>
      </c>
      <c r="V57" s="48">
        <v>491</v>
      </c>
      <c r="W57" s="48">
        <v>123</v>
      </c>
      <c r="X57" s="63" t="s">
        <v>455</v>
      </c>
      <c r="Y57" s="63" t="s">
        <v>456</v>
      </c>
      <c r="Z57" s="40" t="s">
        <v>457</v>
      </c>
      <c r="AA57" s="125">
        <v>0.0123</v>
      </c>
      <c r="AB57" s="125" t="s">
        <v>72</v>
      </c>
      <c r="AC57" s="125"/>
      <c r="AD57" s="125" t="s">
        <v>72</v>
      </c>
      <c r="AE57" s="125" t="s">
        <v>72</v>
      </c>
      <c r="AF57" s="63" t="s">
        <v>143</v>
      </c>
      <c r="AG57" s="58"/>
      <c r="AH57" s="58"/>
      <c r="AI57" s="58"/>
      <c r="AJ57" s="152" t="s">
        <v>458</v>
      </c>
      <c r="AK57" s="56"/>
      <c r="AL57" s="137"/>
    </row>
    <row r="58" s="4" customFormat="1" ht="27.75" hidden="1" customHeight="1" spans="1:38">
      <c r="A58" s="42" t="s">
        <v>459</v>
      </c>
      <c r="B58" s="42"/>
      <c r="C58" s="42"/>
      <c r="D58" s="42"/>
      <c r="E58" s="42"/>
      <c r="F58" s="43"/>
      <c r="G58" s="42"/>
      <c r="H58" s="42"/>
      <c r="I58" s="42">
        <f>I59+I64</f>
        <v>71598</v>
      </c>
      <c r="J58" s="42">
        <f>J59+J64</f>
        <v>8800</v>
      </c>
      <c r="K58" s="42">
        <f>K59+K64</f>
        <v>383</v>
      </c>
      <c r="L58" s="42">
        <f>L59+L64</f>
        <v>17</v>
      </c>
      <c r="M58" s="42"/>
      <c r="N58" s="42"/>
      <c r="O58" s="42"/>
      <c r="P58" s="74"/>
      <c r="Q58" s="108"/>
      <c r="R58" s="109">
        <f>SUM(R60:R65)</f>
        <v>3</v>
      </c>
      <c r="S58" s="109">
        <f>SUM(S60:S65)</f>
        <v>0</v>
      </c>
      <c r="T58" s="109"/>
      <c r="U58" s="109"/>
      <c r="V58" s="109"/>
      <c r="W58" s="109"/>
      <c r="X58" s="42"/>
      <c r="Y58" s="42"/>
      <c r="Z58" s="42"/>
      <c r="AA58" s="42"/>
      <c r="AB58" s="42"/>
      <c r="AC58" s="42"/>
      <c r="AD58" s="42"/>
      <c r="AE58" s="42"/>
      <c r="AF58" s="42"/>
      <c r="AG58" s="108"/>
      <c r="AH58" s="108"/>
      <c r="AI58" s="108"/>
      <c r="AJ58" s="144"/>
      <c r="AK58" s="108"/>
      <c r="AL58" s="129"/>
    </row>
    <row r="59" s="4" customFormat="1" ht="27.75" hidden="1" customHeight="1" spans="1:38">
      <c r="A59" s="45" t="s">
        <v>460</v>
      </c>
      <c r="B59" s="45"/>
      <c r="C59" s="45"/>
      <c r="D59" s="45"/>
      <c r="E59" s="45"/>
      <c r="F59" s="40"/>
      <c r="G59" s="45"/>
      <c r="H59" s="45"/>
      <c r="I59" s="41">
        <f>SUM(I60:I63)</f>
        <v>9690</v>
      </c>
      <c r="J59" s="41">
        <f>SUM(J60:J63)</f>
        <v>8300</v>
      </c>
      <c r="K59" s="41">
        <f>SUM(K60:K63)</f>
        <v>76</v>
      </c>
      <c r="L59" s="87"/>
      <c r="M59" s="87"/>
      <c r="N59" s="87"/>
      <c r="O59" s="87"/>
      <c r="P59" s="88"/>
      <c r="Q59" s="106"/>
      <c r="R59" s="107"/>
      <c r="S59" s="107"/>
      <c r="T59" s="107"/>
      <c r="U59" s="107"/>
      <c r="V59" s="107"/>
      <c r="W59" s="107"/>
      <c r="X59" s="45"/>
      <c r="Y59" s="45"/>
      <c r="Z59" s="45"/>
      <c r="AA59" s="45"/>
      <c r="AB59" s="45"/>
      <c r="AC59" s="45"/>
      <c r="AD59" s="45"/>
      <c r="AE59" s="45"/>
      <c r="AF59" s="45"/>
      <c r="AG59" s="106"/>
      <c r="AH59" s="106"/>
      <c r="AI59" s="106"/>
      <c r="AJ59" s="141"/>
      <c r="AK59" s="106"/>
      <c r="AL59" s="129"/>
    </row>
    <row r="60" s="5" customFormat="1" ht="80" hidden="1" customHeight="1" spans="1:38">
      <c r="A60" s="40">
        <v>1</v>
      </c>
      <c r="B60" s="64" t="s">
        <v>461</v>
      </c>
      <c r="C60" s="64" t="s">
        <v>462</v>
      </c>
      <c r="D60" s="48" t="s">
        <v>451</v>
      </c>
      <c r="E60" s="49" t="s">
        <v>77</v>
      </c>
      <c r="F60" s="40" t="s">
        <v>463</v>
      </c>
      <c r="G60" s="59" t="s">
        <v>49</v>
      </c>
      <c r="H60" s="40" t="s">
        <v>464</v>
      </c>
      <c r="I60" s="89">
        <v>7600</v>
      </c>
      <c r="J60" s="59">
        <v>7600</v>
      </c>
      <c r="K60" s="59">
        <v>37</v>
      </c>
      <c r="L60" s="59">
        <v>0.32</v>
      </c>
      <c r="M60" s="80"/>
      <c r="N60" s="80"/>
      <c r="O60" s="80"/>
      <c r="P60" s="84">
        <f>K60/J60</f>
        <v>0.00486842105263158</v>
      </c>
      <c r="Q60" s="58" t="s">
        <v>465</v>
      </c>
      <c r="R60" s="48">
        <v>0</v>
      </c>
      <c r="S60" s="48">
        <v>0</v>
      </c>
      <c r="T60" s="63" t="s">
        <v>52</v>
      </c>
      <c r="U60" s="114">
        <v>8000</v>
      </c>
      <c r="V60" s="114">
        <v>500</v>
      </c>
      <c r="W60" s="114">
        <v>400</v>
      </c>
      <c r="X60" s="40" t="s">
        <v>466</v>
      </c>
      <c r="Y60" s="40" t="s">
        <v>467</v>
      </c>
      <c r="Z60" s="40" t="s">
        <v>69</v>
      </c>
      <c r="AA60" s="40">
        <v>0.3</v>
      </c>
      <c r="AB60" s="40" t="s">
        <v>72</v>
      </c>
      <c r="AC60" s="40"/>
      <c r="AD60" s="40" t="s">
        <v>72</v>
      </c>
      <c r="AE60" s="40" t="s">
        <v>72</v>
      </c>
      <c r="AF60" s="40" t="s">
        <v>69</v>
      </c>
      <c r="AG60" s="58"/>
      <c r="AH60" s="58"/>
      <c r="AI60" s="58"/>
      <c r="AJ60" s="136" t="s">
        <v>468</v>
      </c>
      <c r="AK60" s="58"/>
      <c r="AL60" s="137"/>
    </row>
    <row r="61" s="5" customFormat="1" ht="58" hidden="1" customHeight="1" spans="1:38">
      <c r="A61" s="40">
        <v>2</v>
      </c>
      <c r="B61" s="51" t="s">
        <v>469</v>
      </c>
      <c r="C61" s="51" t="s">
        <v>470</v>
      </c>
      <c r="D61" s="48" t="s">
        <v>451</v>
      </c>
      <c r="E61" s="49" t="s">
        <v>77</v>
      </c>
      <c r="F61" s="40" t="s">
        <v>463</v>
      </c>
      <c r="G61" s="59" t="s">
        <v>49</v>
      </c>
      <c r="H61" s="40" t="s">
        <v>471</v>
      </c>
      <c r="I61" s="90">
        <v>920</v>
      </c>
      <c r="J61" s="59">
        <v>200</v>
      </c>
      <c r="K61" s="40">
        <v>0</v>
      </c>
      <c r="L61" s="59">
        <v>0</v>
      </c>
      <c r="M61" s="80"/>
      <c r="N61" s="80"/>
      <c r="O61" s="80"/>
      <c r="P61" s="84">
        <f>K61/J61</f>
        <v>0</v>
      </c>
      <c r="Q61" s="58" t="s">
        <v>472</v>
      </c>
      <c r="R61" s="48">
        <v>0</v>
      </c>
      <c r="S61" s="48">
        <v>0</v>
      </c>
      <c r="T61" s="63" t="s">
        <v>52</v>
      </c>
      <c r="U61" s="114">
        <v>500</v>
      </c>
      <c r="V61" s="114">
        <v>50</v>
      </c>
      <c r="W61" s="114">
        <v>35</v>
      </c>
      <c r="X61" s="40" t="s">
        <v>473</v>
      </c>
      <c r="Y61" s="40" t="s">
        <v>474</v>
      </c>
      <c r="Z61" s="40" t="s">
        <v>72</v>
      </c>
      <c r="AA61" s="40">
        <v>0.0147</v>
      </c>
      <c r="AB61" s="40" t="s">
        <v>72</v>
      </c>
      <c r="AC61" s="58"/>
      <c r="AD61" s="58" t="s">
        <v>72</v>
      </c>
      <c r="AE61" s="58" t="s">
        <v>72</v>
      </c>
      <c r="AF61" s="58" t="s">
        <v>72</v>
      </c>
      <c r="AG61" s="58"/>
      <c r="AH61" s="58"/>
      <c r="AI61" s="58"/>
      <c r="AJ61" s="136" t="s">
        <v>475</v>
      </c>
      <c r="AK61" s="58"/>
      <c r="AL61" s="137"/>
    </row>
    <row r="62" s="5" customFormat="1" ht="50" hidden="1" customHeight="1" spans="1:38">
      <c r="A62" s="40">
        <v>3</v>
      </c>
      <c r="B62" s="64" t="s">
        <v>476</v>
      </c>
      <c r="C62" s="64" t="s">
        <v>477</v>
      </c>
      <c r="D62" s="48" t="s">
        <v>451</v>
      </c>
      <c r="E62" s="49" t="s">
        <v>77</v>
      </c>
      <c r="F62" s="40" t="s">
        <v>463</v>
      </c>
      <c r="G62" s="59" t="s">
        <v>49</v>
      </c>
      <c r="H62" s="40" t="s">
        <v>478</v>
      </c>
      <c r="I62" s="89">
        <v>650</v>
      </c>
      <c r="J62" s="59">
        <v>400</v>
      </c>
      <c r="K62" s="40">
        <v>39</v>
      </c>
      <c r="L62" s="59">
        <v>39</v>
      </c>
      <c r="M62" s="80"/>
      <c r="N62" s="80"/>
      <c r="O62" s="80"/>
      <c r="P62" s="84">
        <f>K62/J62</f>
        <v>0.0975</v>
      </c>
      <c r="Q62" s="58" t="s">
        <v>479</v>
      </c>
      <c r="R62" s="48">
        <v>1</v>
      </c>
      <c r="S62" s="48">
        <v>0</v>
      </c>
      <c r="T62" s="63" t="s">
        <v>52</v>
      </c>
      <c r="U62" s="40" t="s">
        <v>480</v>
      </c>
      <c r="V62" s="114"/>
      <c r="W62" s="114"/>
      <c r="X62" s="40" t="s">
        <v>143</v>
      </c>
      <c r="Y62" s="40" t="s">
        <v>143</v>
      </c>
      <c r="Z62" s="40" t="s">
        <v>143</v>
      </c>
      <c r="AA62" s="40" t="s">
        <v>72</v>
      </c>
      <c r="AB62" s="40" t="s">
        <v>72</v>
      </c>
      <c r="AC62" s="40"/>
      <c r="AD62" s="40" t="s">
        <v>72</v>
      </c>
      <c r="AE62" s="40" t="s">
        <v>72</v>
      </c>
      <c r="AF62" s="40" t="s">
        <v>143</v>
      </c>
      <c r="AG62" s="58"/>
      <c r="AH62" s="58"/>
      <c r="AI62" s="58"/>
      <c r="AJ62" s="152" t="s">
        <v>481</v>
      </c>
      <c r="AK62" s="56"/>
      <c r="AL62" s="137"/>
    </row>
    <row r="63" s="5" customFormat="1" ht="50" hidden="1" customHeight="1" spans="1:38">
      <c r="A63" s="40">
        <v>4</v>
      </c>
      <c r="B63" s="51" t="s">
        <v>482</v>
      </c>
      <c r="C63" s="51" t="s">
        <v>483</v>
      </c>
      <c r="D63" s="40" t="s">
        <v>102</v>
      </c>
      <c r="E63" s="49" t="s">
        <v>47</v>
      </c>
      <c r="F63" s="40" t="s">
        <v>463</v>
      </c>
      <c r="G63" s="59" t="s">
        <v>49</v>
      </c>
      <c r="H63" s="40" t="s">
        <v>484</v>
      </c>
      <c r="I63" s="90">
        <v>520</v>
      </c>
      <c r="J63" s="59">
        <v>100</v>
      </c>
      <c r="K63" s="59"/>
      <c r="L63" s="59"/>
      <c r="M63" s="80"/>
      <c r="N63" s="80"/>
      <c r="O63" s="80"/>
      <c r="P63" s="84">
        <f>K63/J63</f>
        <v>0</v>
      </c>
      <c r="Q63" s="58" t="s">
        <v>485</v>
      </c>
      <c r="R63" s="48">
        <v>1</v>
      </c>
      <c r="S63" s="48">
        <v>0</v>
      </c>
      <c r="T63" s="63" t="s">
        <v>52</v>
      </c>
      <c r="U63" s="114">
        <v>300</v>
      </c>
      <c r="V63" s="114">
        <v>50</v>
      </c>
      <c r="W63" s="114">
        <v>15</v>
      </c>
      <c r="X63" s="40" t="s">
        <v>486</v>
      </c>
      <c r="Y63" s="126" t="s">
        <v>487</v>
      </c>
      <c r="Z63" s="40" t="s">
        <v>72</v>
      </c>
      <c r="AA63" s="40" t="s">
        <v>72</v>
      </c>
      <c r="AB63" s="40" t="s">
        <v>72</v>
      </c>
      <c r="AC63" s="40"/>
      <c r="AD63" s="40" t="s">
        <v>72</v>
      </c>
      <c r="AE63" s="40" t="s">
        <v>72</v>
      </c>
      <c r="AF63" s="40" t="s">
        <v>72</v>
      </c>
      <c r="AG63" s="58"/>
      <c r="AH63" s="58"/>
      <c r="AI63" s="58"/>
      <c r="AJ63" s="136" t="s">
        <v>488</v>
      </c>
      <c r="AK63" s="58"/>
      <c r="AL63" s="137"/>
    </row>
    <row r="64" s="4" customFormat="1" ht="27.75" hidden="1" customHeight="1" spans="1:38">
      <c r="A64" s="45" t="s">
        <v>489</v>
      </c>
      <c r="B64" s="45"/>
      <c r="C64" s="45"/>
      <c r="D64" s="45"/>
      <c r="E64" s="45"/>
      <c r="F64" s="40"/>
      <c r="G64" s="45"/>
      <c r="H64" s="45"/>
      <c r="I64" s="41">
        <f>I65</f>
        <v>61908</v>
      </c>
      <c r="J64" s="41">
        <f>J65</f>
        <v>500</v>
      </c>
      <c r="K64" s="41">
        <f>K65</f>
        <v>307</v>
      </c>
      <c r="L64" s="41">
        <f>L65</f>
        <v>17</v>
      </c>
      <c r="M64" s="41"/>
      <c r="N64" s="41"/>
      <c r="O64" s="41"/>
      <c r="P64" s="84"/>
      <c r="Q64" s="106"/>
      <c r="R64" s="107"/>
      <c r="S64" s="107"/>
      <c r="T64" s="115"/>
      <c r="U64" s="115"/>
      <c r="V64" s="115"/>
      <c r="W64" s="115"/>
      <c r="X64" s="45"/>
      <c r="Y64" s="45"/>
      <c r="Z64" s="45"/>
      <c r="AA64" s="45"/>
      <c r="AB64" s="45"/>
      <c r="AC64" s="45"/>
      <c r="AD64" s="45"/>
      <c r="AE64" s="45"/>
      <c r="AF64" s="45"/>
      <c r="AG64" s="106"/>
      <c r="AH64" s="106"/>
      <c r="AI64" s="106"/>
      <c r="AJ64" s="141"/>
      <c r="AK64" s="106"/>
      <c r="AL64" s="129"/>
    </row>
    <row r="65" s="5" customFormat="1" ht="190" hidden="1" customHeight="1" spans="1:38">
      <c r="A65" s="40">
        <v>1</v>
      </c>
      <c r="B65" s="58" t="s">
        <v>490</v>
      </c>
      <c r="C65" s="58" t="s">
        <v>491</v>
      </c>
      <c r="D65" s="40" t="s">
        <v>492</v>
      </c>
      <c r="E65" s="49" t="s">
        <v>360</v>
      </c>
      <c r="F65" s="40" t="s">
        <v>463</v>
      </c>
      <c r="G65" s="40" t="s">
        <v>49</v>
      </c>
      <c r="H65" s="40" t="s">
        <v>493</v>
      </c>
      <c r="I65" s="40">
        <v>61908</v>
      </c>
      <c r="J65" s="40">
        <v>500</v>
      </c>
      <c r="K65" s="40">
        <v>307</v>
      </c>
      <c r="L65" s="40">
        <v>17</v>
      </c>
      <c r="M65" s="41"/>
      <c r="N65" s="41"/>
      <c r="O65" s="41"/>
      <c r="P65" s="84">
        <f>K65/J65</f>
        <v>0.614</v>
      </c>
      <c r="Q65" s="58" t="s">
        <v>494</v>
      </c>
      <c r="R65" s="48">
        <v>1</v>
      </c>
      <c r="S65" s="48">
        <v>0</v>
      </c>
      <c r="T65" s="114" t="s">
        <v>52</v>
      </c>
      <c r="U65" s="114">
        <v>1500</v>
      </c>
      <c r="V65" s="114">
        <v>380</v>
      </c>
      <c r="W65" s="114">
        <v>0</v>
      </c>
      <c r="X65" s="40" t="s">
        <v>495</v>
      </c>
      <c r="Y65" s="302" t="s">
        <v>496</v>
      </c>
      <c r="Z65" s="40" t="s">
        <v>497</v>
      </c>
      <c r="AA65" s="40">
        <v>0.0147</v>
      </c>
      <c r="AB65" s="40" t="s">
        <v>72</v>
      </c>
      <c r="AC65" s="40">
        <v>0</v>
      </c>
      <c r="AD65" s="40" t="s">
        <v>72</v>
      </c>
      <c r="AE65" s="40" t="s">
        <v>72</v>
      </c>
      <c r="AF65" s="40" t="s">
        <v>72</v>
      </c>
      <c r="AG65" s="58" t="s">
        <v>498</v>
      </c>
      <c r="AH65" s="58"/>
      <c r="AI65" s="58"/>
      <c r="AJ65" s="136" t="s">
        <v>499</v>
      </c>
      <c r="AK65" s="148"/>
      <c r="AL65" s="137"/>
    </row>
    <row r="66" s="4" customFormat="1" ht="27.75" hidden="1" customHeight="1" spans="1:38">
      <c r="A66" s="42" t="s">
        <v>500</v>
      </c>
      <c r="B66" s="42"/>
      <c r="C66" s="42"/>
      <c r="D66" s="42"/>
      <c r="E66" s="42"/>
      <c r="F66" s="43"/>
      <c r="G66" s="42"/>
      <c r="H66" s="42"/>
      <c r="I66" s="42">
        <f>I67+I84+I89</f>
        <v>1723037</v>
      </c>
      <c r="J66" s="42">
        <f>J67+J84+J89</f>
        <v>478600</v>
      </c>
      <c r="K66" s="42">
        <f>K67+K84+K89</f>
        <v>131152</v>
      </c>
      <c r="L66" s="42">
        <f>L67+L84+L89</f>
        <v>31909.17</v>
      </c>
      <c r="M66" s="42"/>
      <c r="N66" s="42"/>
      <c r="O66" s="42"/>
      <c r="P66" s="74"/>
      <c r="Q66" s="108"/>
      <c r="R66" s="109">
        <f>SUM(R68:R92)</f>
        <v>13</v>
      </c>
      <c r="S66" s="109">
        <f>SUM(S68:S92)</f>
        <v>0</v>
      </c>
      <c r="T66" s="109"/>
      <c r="U66" s="109"/>
      <c r="V66" s="109"/>
      <c r="W66" s="109"/>
      <c r="X66" s="42"/>
      <c r="Y66" s="42"/>
      <c r="Z66" s="42"/>
      <c r="AA66" s="42"/>
      <c r="AB66" s="42"/>
      <c r="AC66" s="42"/>
      <c r="AD66" s="42"/>
      <c r="AE66" s="42"/>
      <c r="AF66" s="42"/>
      <c r="AG66" s="108"/>
      <c r="AH66" s="108"/>
      <c r="AI66" s="108"/>
      <c r="AJ66" s="144"/>
      <c r="AK66" s="108"/>
      <c r="AL66" s="129"/>
    </row>
    <row r="67" s="4" customFormat="1" ht="27.75" hidden="1" customHeight="1" spans="1:38">
      <c r="A67" s="45" t="s">
        <v>501</v>
      </c>
      <c r="B67" s="45"/>
      <c r="C67" s="45"/>
      <c r="D67" s="45"/>
      <c r="E67" s="45"/>
      <c r="F67" s="40"/>
      <c r="G67" s="45"/>
      <c r="H67" s="45"/>
      <c r="I67" s="45">
        <f>SUM(I68:I83)</f>
        <v>1589125</v>
      </c>
      <c r="J67" s="45">
        <f>SUM(J68:J83)</f>
        <v>423000</v>
      </c>
      <c r="K67" s="45">
        <f>SUM(K68:K83)</f>
        <v>126798.3</v>
      </c>
      <c r="L67" s="45">
        <f>SUM(L68:L83)</f>
        <v>31108.47</v>
      </c>
      <c r="M67" s="45"/>
      <c r="N67" s="45"/>
      <c r="O67" s="45"/>
      <c r="P67" s="76"/>
      <c r="Q67" s="106"/>
      <c r="R67" s="107"/>
      <c r="S67" s="107"/>
      <c r="T67" s="107"/>
      <c r="U67" s="107"/>
      <c r="V67" s="107"/>
      <c r="W67" s="107"/>
      <c r="X67" s="45"/>
      <c r="Y67" s="45"/>
      <c r="Z67" s="45"/>
      <c r="AA67" s="45"/>
      <c r="AB67" s="45"/>
      <c r="AC67" s="45"/>
      <c r="AD67" s="45"/>
      <c r="AE67" s="45"/>
      <c r="AF67" s="45"/>
      <c r="AG67" s="106"/>
      <c r="AH67" s="106"/>
      <c r="AI67" s="106"/>
      <c r="AJ67" s="141"/>
      <c r="AK67" s="106"/>
      <c r="AL67" s="129"/>
    </row>
    <row r="68" s="5" customFormat="1" ht="96" hidden="1" spans="1:38">
      <c r="A68" s="40">
        <v>1</v>
      </c>
      <c r="B68" s="46" t="s">
        <v>502</v>
      </c>
      <c r="C68" s="46" t="s">
        <v>503</v>
      </c>
      <c r="D68" s="48" t="s">
        <v>197</v>
      </c>
      <c r="E68" s="49" t="s">
        <v>47</v>
      </c>
      <c r="F68" s="153" t="s">
        <v>504</v>
      </c>
      <c r="G68" s="59" t="s">
        <v>64</v>
      </c>
      <c r="H68" s="51" t="s">
        <v>224</v>
      </c>
      <c r="I68" s="59">
        <v>210000</v>
      </c>
      <c r="J68" s="59">
        <v>50000</v>
      </c>
      <c r="K68" s="40">
        <v>8416</v>
      </c>
      <c r="L68" s="40">
        <v>3303</v>
      </c>
      <c r="M68" s="45"/>
      <c r="N68" s="45"/>
      <c r="O68" s="45"/>
      <c r="P68" s="76"/>
      <c r="Q68" s="204" t="s">
        <v>505</v>
      </c>
      <c r="R68" s="48">
        <v>0</v>
      </c>
      <c r="S68" s="48">
        <v>0</v>
      </c>
      <c r="T68" s="205" t="s">
        <v>67</v>
      </c>
      <c r="U68" s="206">
        <v>500000</v>
      </c>
      <c r="V68" s="206">
        <v>50000</v>
      </c>
      <c r="W68" s="206">
        <v>50000</v>
      </c>
      <c r="X68" s="40" t="s">
        <v>506</v>
      </c>
      <c r="Y68" s="40" t="s">
        <v>507</v>
      </c>
      <c r="Z68" s="121" t="s">
        <v>508</v>
      </c>
      <c r="AA68" s="40">
        <v>12</v>
      </c>
      <c r="AB68" s="40" t="s">
        <v>509</v>
      </c>
      <c r="AC68" s="123">
        <v>92</v>
      </c>
      <c r="AD68" s="40" t="s">
        <v>510</v>
      </c>
      <c r="AE68" s="40" t="s">
        <v>107</v>
      </c>
      <c r="AF68" s="40" t="s">
        <v>107</v>
      </c>
      <c r="AG68" s="58"/>
      <c r="AH68" s="58"/>
      <c r="AI68" s="58"/>
      <c r="AJ68" s="247" t="s">
        <v>511</v>
      </c>
      <c r="AK68" s="48" t="s">
        <v>512</v>
      </c>
      <c r="AL68" s="137"/>
    </row>
    <row r="69" s="5" customFormat="1" ht="74" hidden="1" customHeight="1" spans="1:38">
      <c r="A69" s="40">
        <v>2</v>
      </c>
      <c r="B69" s="46" t="s">
        <v>513</v>
      </c>
      <c r="C69" s="47" t="s">
        <v>514</v>
      </c>
      <c r="D69" s="48" t="s">
        <v>451</v>
      </c>
      <c r="E69" s="49" t="s">
        <v>77</v>
      </c>
      <c r="F69" s="153" t="s">
        <v>504</v>
      </c>
      <c r="G69" s="59" t="s">
        <v>64</v>
      </c>
      <c r="H69" s="51" t="s">
        <v>515</v>
      </c>
      <c r="I69" s="59">
        <v>90000</v>
      </c>
      <c r="J69" s="59">
        <v>35000</v>
      </c>
      <c r="K69" s="183">
        <v>64</v>
      </c>
      <c r="L69" s="184">
        <v>0</v>
      </c>
      <c r="M69" s="45"/>
      <c r="N69" s="45"/>
      <c r="O69" s="45"/>
      <c r="P69" s="76"/>
      <c r="Q69" s="184" t="s">
        <v>516</v>
      </c>
      <c r="R69" s="48">
        <v>1</v>
      </c>
      <c r="S69" s="48">
        <v>0</v>
      </c>
      <c r="T69" s="207" t="s">
        <v>52</v>
      </c>
      <c r="U69" s="208" t="s">
        <v>517</v>
      </c>
      <c r="V69" s="208" t="s">
        <v>517</v>
      </c>
      <c r="W69" s="208" t="s">
        <v>517</v>
      </c>
      <c r="X69" s="209" t="s">
        <v>518</v>
      </c>
      <c r="Y69" s="209" t="s">
        <v>72</v>
      </c>
      <c r="Z69" s="48" t="s">
        <v>519</v>
      </c>
      <c r="AA69" s="54">
        <v>0.14</v>
      </c>
      <c r="AB69" s="48" t="s">
        <v>520</v>
      </c>
      <c r="AD69" s="40" t="s">
        <v>521</v>
      </c>
      <c r="AE69" s="209" t="s">
        <v>72</v>
      </c>
      <c r="AF69" s="40" t="s">
        <v>107</v>
      </c>
      <c r="AG69" s="58"/>
      <c r="AH69" s="58"/>
      <c r="AI69" s="58"/>
      <c r="AJ69" s="247" t="s">
        <v>522</v>
      </c>
      <c r="AK69" s="48" t="s">
        <v>243</v>
      </c>
      <c r="AL69" s="137"/>
    </row>
    <row r="70" s="5" customFormat="1" ht="72" hidden="1" spans="1:38">
      <c r="A70" s="40">
        <v>3</v>
      </c>
      <c r="B70" s="46" t="s">
        <v>523</v>
      </c>
      <c r="C70" s="47" t="s">
        <v>524</v>
      </c>
      <c r="D70" s="48" t="s">
        <v>197</v>
      </c>
      <c r="E70" s="49" t="s">
        <v>47</v>
      </c>
      <c r="F70" s="153" t="s">
        <v>504</v>
      </c>
      <c r="G70" s="59" t="s">
        <v>64</v>
      </c>
      <c r="H70" s="46" t="s">
        <v>525</v>
      </c>
      <c r="I70" s="59">
        <v>50000</v>
      </c>
      <c r="J70" s="59">
        <v>25000</v>
      </c>
      <c r="K70" s="40">
        <v>3400</v>
      </c>
      <c r="L70" s="40">
        <v>0</v>
      </c>
      <c r="M70" s="45"/>
      <c r="N70" s="45"/>
      <c r="O70" s="45"/>
      <c r="P70" s="76"/>
      <c r="Q70" s="210" t="s">
        <v>526</v>
      </c>
      <c r="R70" s="48">
        <v>1</v>
      </c>
      <c r="S70" s="48">
        <v>0</v>
      </c>
      <c r="T70" s="211" t="s">
        <v>52</v>
      </c>
      <c r="U70" s="206">
        <v>150000</v>
      </c>
      <c r="V70" s="206">
        <v>8000</v>
      </c>
      <c r="W70" s="206">
        <v>6000</v>
      </c>
      <c r="X70" s="104" t="s">
        <v>527</v>
      </c>
      <c r="Y70" s="40" t="s">
        <v>528</v>
      </c>
      <c r="Z70" s="40" t="s">
        <v>529</v>
      </c>
      <c r="AA70" s="40">
        <v>0.35</v>
      </c>
      <c r="AB70" s="40" t="s">
        <v>530</v>
      </c>
      <c r="AC70" s="123"/>
      <c r="AD70" s="40" t="s">
        <v>531</v>
      </c>
      <c r="AE70" s="40" t="s">
        <v>532</v>
      </c>
      <c r="AF70" s="231" t="s">
        <v>533</v>
      </c>
      <c r="AG70" s="58"/>
      <c r="AH70" s="58"/>
      <c r="AI70" s="58"/>
      <c r="AJ70" s="247" t="s">
        <v>534</v>
      </c>
      <c r="AK70" s="48" t="s">
        <v>221</v>
      </c>
      <c r="AL70" s="137"/>
    </row>
    <row r="71" s="5" customFormat="1" ht="76" hidden="1" customHeight="1" spans="1:38">
      <c r="A71" s="40">
        <v>4</v>
      </c>
      <c r="B71" s="46" t="s">
        <v>535</v>
      </c>
      <c r="C71" s="47" t="s">
        <v>536</v>
      </c>
      <c r="D71" s="48" t="s">
        <v>537</v>
      </c>
      <c r="E71" s="49" t="s">
        <v>47</v>
      </c>
      <c r="F71" s="153" t="s">
        <v>504</v>
      </c>
      <c r="G71" s="154" t="s">
        <v>49</v>
      </c>
      <c r="H71" s="48" t="s">
        <v>538</v>
      </c>
      <c r="I71" s="59">
        <v>342000</v>
      </c>
      <c r="J71" s="59">
        <v>140000</v>
      </c>
      <c r="K71" s="185">
        <v>29668</v>
      </c>
      <c r="L71" s="153">
        <v>4863</v>
      </c>
      <c r="M71" s="186"/>
      <c r="N71" s="186"/>
      <c r="O71" s="186"/>
      <c r="P71" s="187"/>
      <c r="Q71" s="204" t="s">
        <v>539</v>
      </c>
      <c r="R71" s="48">
        <v>1</v>
      </c>
      <c r="S71" s="48">
        <v>0</v>
      </c>
      <c r="T71" s="211" t="s">
        <v>52</v>
      </c>
      <c r="U71" s="206">
        <v>300000</v>
      </c>
      <c r="V71" s="206">
        <v>30000</v>
      </c>
      <c r="W71" s="206">
        <v>30000</v>
      </c>
      <c r="X71" s="104" t="s">
        <v>540</v>
      </c>
      <c r="Y71" s="40" t="s">
        <v>541</v>
      </c>
      <c r="Z71" s="40" t="s">
        <v>542</v>
      </c>
      <c r="AA71" s="40">
        <v>26.6</v>
      </c>
      <c r="AB71" s="40" t="s">
        <v>543</v>
      </c>
      <c r="AC71" s="40"/>
      <c r="AD71" s="40" t="s">
        <v>544</v>
      </c>
      <c r="AE71" s="40" t="s">
        <v>545</v>
      </c>
      <c r="AF71" s="47" t="s">
        <v>546</v>
      </c>
      <c r="AG71" s="58"/>
      <c r="AH71" s="58"/>
      <c r="AI71" s="58"/>
      <c r="AJ71" s="247" t="s">
        <v>511</v>
      </c>
      <c r="AK71" s="58"/>
      <c r="AL71" s="137"/>
    </row>
    <row r="72" s="5" customFormat="1" ht="68" hidden="1" customHeight="1" spans="1:38">
      <c r="A72" s="40">
        <v>5</v>
      </c>
      <c r="B72" s="46" t="s">
        <v>547</v>
      </c>
      <c r="C72" s="47" t="s">
        <v>548</v>
      </c>
      <c r="D72" s="48" t="s">
        <v>549</v>
      </c>
      <c r="E72" s="49" t="s">
        <v>77</v>
      </c>
      <c r="F72" s="153" t="s">
        <v>504</v>
      </c>
      <c r="G72" s="48" t="s">
        <v>49</v>
      </c>
      <c r="H72" s="48" t="s">
        <v>550</v>
      </c>
      <c r="I72" s="59">
        <v>292000</v>
      </c>
      <c r="J72" s="59">
        <v>100000</v>
      </c>
      <c r="K72" s="185">
        <v>31578</v>
      </c>
      <c r="L72" s="153">
        <v>4761</v>
      </c>
      <c r="M72" s="188"/>
      <c r="N72" s="188"/>
      <c r="O72" s="188"/>
      <c r="P72" s="189"/>
      <c r="Q72" s="204" t="s">
        <v>539</v>
      </c>
      <c r="R72" s="48">
        <v>1</v>
      </c>
      <c r="S72" s="48">
        <v>0</v>
      </c>
      <c r="T72" s="211" t="s">
        <v>52</v>
      </c>
      <c r="U72" s="212">
        <v>1280000</v>
      </c>
      <c r="V72" s="206">
        <v>128000</v>
      </c>
      <c r="W72" s="206">
        <v>128000</v>
      </c>
      <c r="X72" s="104" t="s">
        <v>551</v>
      </c>
      <c r="Y72" s="40" t="s">
        <v>552</v>
      </c>
      <c r="Z72" s="40" t="s">
        <v>553</v>
      </c>
      <c r="AA72" s="40"/>
      <c r="AB72" s="40" t="s">
        <v>554</v>
      </c>
      <c r="AC72" s="40"/>
      <c r="AD72" s="48" t="s">
        <v>72</v>
      </c>
      <c r="AE72" s="48" t="s">
        <v>72</v>
      </c>
      <c r="AF72" s="47" t="s">
        <v>555</v>
      </c>
      <c r="AG72" s="58"/>
      <c r="AH72" s="58"/>
      <c r="AI72" s="58"/>
      <c r="AJ72" s="247" t="s">
        <v>511</v>
      </c>
      <c r="AK72" s="58"/>
      <c r="AL72" s="137"/>
    </row>
    <row r="73" s="5" customFormat="1" ht="80" hidden="1" customHeight="1" spans="1:38">
      <c r="A73" s="40">
        <v>6</v>
      </c>
      <c r="B73" s="46" t="s">
        <v>556</v>
      </c>
      <c r="C73" s="47" t="s">
        <v>557</v>
      </c>
      <c r="D73" s="48" t="s">
        <v>46</v>
      </c>
      <c r="E73" s="49" t="s">
        <v>47</v>
      </c>
      <c r="F73" s="153" t="s">
        <v>504</v>
      </c>
      <c r="G73" s="48" t="s">
        <v>49</v>
      </c>
      <c r="H73" s="48" t="s">
        <v>558</v>
      </c>
      <c r="I73" s="59">
        <v>207000</v>
      </c>
      <c r="J73" s="59">
        <v>15000</v>
      </c>
      <c r="K73" s="185">
        <v>35102</v>
      </c>
      <c r="L73" s="153">
        <v>4510.17</v>
      </c>
      <c r="M73" s="190" t="s">
        <v>559</v>
      </c>
      <c r="N73" s="188"/>
      <c r="O73" s="188"/>
      <c r="P73" s="189"/>
      <c r="Q73" s="213" t="s">
        <v>560</v>
      </c>
      <c r="R73" s="48">
        <v>1</v>
      </c>
      <c r="S73" s="48">
        <v>0</v>
      </c>
      <c r="T73" s="211" t="s">
        <v>52</v>
      </c>
      <c r="U73" s="89">
        <v>224000</v>
      </c>
      <c r="V73" s="206" t="s">
        <v>517</v>
      </c>
      <c r="W73" s="206" t="s">
        <v>517</v>
      </c>
      <c r="X73" s="40" t="s">
        <v>561</v>
      </c>
      <c r="Y73" s="48" t="s">
        <v>562</v>
      </c>
      <c r="Z73" s="40" t="s">
        <v>563</v>
      </c>
      <c r="AA73" s="40">
        <v>16.5</v>
      </c>
      <c r="AB73" s="40" t="s">
        <v>564</v>
      </c>
      <c r="AC73" s="40">
        <v>152</v>
      </c>
      <c r="AD73" s="40" t="s">
        <v>565</v>
      </c>
      <c r="AE73" s="302" t="s">
        <v>566</v>
      </c>
      <c r="AF73" s="232" t="s">
        <v>567</v>
      </c>
      <c r="AG73" s="248" t="s">
        <v>568</v>
      </c>
      <c r="AH73" s="58"/>
      <c r="AI73" s="58"/>
      <c r="AJ73" s="247" t="s">
        <v>522</v>
      </c>
      <c r="AK73" s="58"/>
      <c r="AL73" s="137"/>
    </row>
    <row r="74" s="5" customFormat="1" ht="71" hidden="1" customHeight="1" spans="1:38">
      <c r="A74" s="40">
        <v>7</v>
      </c>
      <c r="B74" s="46" t="s">
        <v>569</v>
      </c>
      <c r="C74" s="46" t="s">
        <v>570</v>
      </c>
      <c r="D74" s="48" t="s">
        <v>197</v>
      </c>
      <c r="E74" s="49" t="s">
        <v>47</v>
      </c>
      <c r="F74" s="153" t="s">
        <v>504</v>
      </c>
      <c r="G74" s="48" t="s">
        <v>49</v>
      </c>
      <c r="H74" s="40" t="s">
        <v>550</v>
      </c>
      <c r="I74" s="59">
        <v>158000</v>
      </c>
      <c r="J74" s="59">
        <v>40000</v>
      </c>
      <c r="K74" s="40">
        <v>1687</v>
      </c>
      <c r="L74" s="153"/>
      <c r="M74" s="188"/>
      <c r="N74" s="188"/>
      <c r="O74" s="188"/>
      <c r="P74" s="189"/>
      <c r="Q74" s="204" t="s">
        <v>571</v>
      </c>
      <c r="R74" s="48">
        <v>1</v>
      </c>
      <c r="S74" s="48">
        <v>0</v>
      </c>
      <c r="T74" s="63" t="s">
        <v>52</v>
      </c>
      <c r="U74" s="206">
        <v>430055</v>
      </c>
      <c r="V74" s="206">
        <v>84762</v>
      </c>
      <c r="W74" s="206">
        <v>19678</v>
      </c>
      <c r="X74" s="104" t="s">
        <v>572</v>
      </c>
      <c r="Y74" s="40" t="s">
        <v>552</v>
      </c>
      <c r="Z74" s="40" t="s">
        <v>573</v>
      </c>
      <c r="AA74" s="40">
        <v>3.399</v>
      </c>
      <c r="AB74" s="40" t="s">
        <v>574</v>
      </c>
      <c r="AC74" s="40"/>
      <c r="AD74" s="40" t="s">
        <v>575</v>
      </c>
      <c r="AE74" s="52" t="s">
        <v>576</v>
      </c>
      <c r="AF74" s="58" t="s">
        <v>577</v>
      </c>
      <c r="AG74" s="58"/>
      <c r="AH74" s="58"/>
      <c r="AI74" s="58"/>
      <c r="AJ74" s="247" t="s">
        <v>578</v>
      </c>
      <c r="AK74" s="58"/>
      <c r="AL74" s="137"/>
    </row>
    <row r="75" s="5" customFormat="1" ht="48" hidden="1" spans="1:38">
      <c r="A75" s="40">
        <v>8</v>
      </c>
      <c r="B75" s="46" t="s">
        <v>579</v>
      </c>
      <c r="C75" s="46" t="s">
        <v>580</v>
      </c>
      <c r="D75" s="48" t="s">
        <v>197</v>
      </c>
      <c r="E75" s="49" t="s">
        <v>47</v>
      </c>
      <c r="F75" s="153" t="s">
        <v>504</v>
      </c>
      <c r="G75" s="48" t="s">
        <v>49</v>
      </c>
      <c r="H75" s="48" t="s">
        <v>484</v>
      </c>
      <c r="I75" s="59">
        <v>15000</v>
      </c>
      <c r="J75" s="59">
        <v>5000</v>
      </c>
      <c r="K75" s="40">
        <v>48</v>
      </c>
      <c r="L75" s="40"/>
      <c r="M75" s="45"/>
      <c r="N75" s="45"/>
      <c r="O75" s="45"/>
      <c r="P75" s="76"/>
      <c r="Q75" s="204" t="s">
        <v>581</v>
      </c>
      <c r="R75" s="48">
        <v>1</v>
      </c>
      <c r="S75" s="48">
        <v>0</v>
      </c>
      <c r="T75" s="211" t="s">
        <v>52</v>
      </c>
      <c r="U75" s="206">
        <v>8000</v>
      </c>
      <c r="V75" s="206">
        <v>4200</v>
      </c>
      <c r="W75" s="206">
        <v>2560</v>
      </c>
      <c r="X75" s="40" t="s">
        <v>582</v>
      </c>
      <c r="Y75" s="40" t="s">
        <v>583</v>
      </c>
      <c r="Z75" s="124" t="s">
        <v>584</v>
      </c>
      <c r="AA75" s="124"/>
      <c r="AB75" s="48" t="s">
        <v>72</v>
      </c>
      <c r="AC75" s="48"/>
      <c r="AD75" s="124" t="s">
        <v>72</v>
      </c>
      <c r="AE75" s="124" t="s">
        <v>72</v>
      </c>
      <c r="AF75" s="48" t="s">
        <v>585</v>
      </c>
      <c r="AG75" s="58"/>
      <c r="AH75" s="58"/>
      <c r="AI75" s="58"/>
      <c r="AJ75" s="249" t="s">
        <v>586</v>
      </c>
      <c r="AK75" s="58"/>
      <c r="AL75" s="137"/>
    </row>
    <row r="76" s="5" customFormat="1" ht="60" hidden="1" spans="1:38">
      <c r="A76" s="40">
        <v>9</v>
      </c>
      <c r="B76" s="46" t="s">
        <v>587</v>
      </c>
      <c r="C76" s="46" t="s">
        <v>588</v>
      </c>
      <c r="D76" s="48" t="s">
        <v>197</v>
      </c>
      <c r="E76" s="49" t="s">
        <v>47</v>
      </c>
      <c r="F76" s="153" t="s">
        <v>504</v>
      </c>
      <c r="G76" s="59" t="s">
        <v>103</v>
      </c>
      <c r="H76" s="51" t="s">
        <v>589</v>
      </c>
      <c r="I76" s="59">
        <v>106000</v>
      </c>
      <c r="J76" s="59"/>
      <c r="K76" s="40">
        <v>0</v>
      </c>
      <c r="L76" s="40">
        <v>0</v>
      </c>
      <c r="M76" s="45"/>
      <c r="N76" s="45"/>
      <c r="O76" s="45"/>
      <c r="P76" s="76"/>
      <c r="Q76" s="214" t="s">
        <v>590</v>
      </c>
      <c r="R76" s="48">
        <v>0</v>
      </c>
      <c r="S76" s="48">
        <v>0</v>
      </c>
      <c r="T76" s="205" t="s">
        <v>67</v>
      </c>
      <c r="U76" s="206"/>
      <c r="V76" s="206"/>
      <c r="W76" s="206"/>
      <c r="X76" s="209" t="s">
        <v>591</v>
      </c>
      <c r="Y76" s="40" t="s">
        <v>107</v>
      </c>
      <c r="Z76" s="51" t="s">
        <v>107</v>
      </c>
      <c r="AA76" s="40">
        <v>5.762</v>
      </c>
      <c r="AB76" s="51" t="s">
        <v>107</v>
      </c>
      <c r="AC76" s="40">
        <v>200</v>
      </c>
      <c r="AD76" s="51" t="s">
        <v>107</v>
      </c>
      <c r="AE76" s="51" t="s">
        <v>107</v>
      </c>
      <c r="AF76" s="48" t="s">
        <v>107</v>
      </c>
      <c r="AG76" s="58"/>
      <c r="AH76" s="58"/>
      <c r="AI76" s="58"/>
      <c r="AJ76" s="247" t="s">
        <v>578</v>
      </c>
      <c r="AK76" s="58"/>
      <c r="AL76" s="137"/>
    </row>
    <row r="77" s="5" customFormat="1" ht="96" hidden="1" spans="1:38">
      <c r="A77" s="40">
        <v>10</v>
      </c>
      <c r="B77" s="46" t="s">
        <v>592</v>
      </c>
      <c r="C77" s="46" t="s">
        <v>593</v>
      </c>
      <c r="D77" s="48" t="s">
        <v>197</v>
      </c>
      <c r="E77" s="49" t="s">
        <v>47</v>
      </c>
      <c r="F77" s="153" t="s">
        <v>504</v>
      </c>
      <c r="G77" s="59" t="s">
        <v>103</v>
      </c>
      <c r="H77" s="51" t="s">
        <v>594</v>
      </c>
      <c r="I77" s="59">
        <v>37000</v>
      </c>
      <c r="J77" s="59"/>
      <c r="K77" s="40">
        <v>124</v>
      </c>
      <c r="L77" s="40">
        <v>23</v>
      </c>
      <c r="M77" s="45"/>
      <c r="N77" s="45"/>
      <c r="O77" s="45"/>
      <c r="P77" s="76"/>
      <c r="Q77" s="204" t="s">
        <v>595</v>
      </c>
      <c r="R77" s="48">
        <v>0</v>
      </c>
      <c r="S77" s="48">
        <v>0</v>
      </c>
      <c r="T77" s="205" t="s">
        <v>67</v>
      </c>
      <c r="U77" s="206">
        <v>200000</v>
      </c>
      <c r="V77" s="206">
        <v>20000</v>
      </c>
      <c r="W77" s="206">
        <v>20000</v>
      </c>
      <c r="X77" s="51" t="s">
        <v>596</v>
      </c>
      <c r="Y77" s="233" t="s">
        <v>597</v>
      </c>
      <c r="Z77" s="51" t="s">
        <v>598</v>
      </c>
      <c r="AA77" s="40">
        <v>2.1051</v>
      </c>
      <c r="AB77" s="40" t="s">
        <v>599</v>
      </c>
      <c r="AC77" s="234"/>
      <c r="AD77" s="51" t="s">
        <v>600</v>
      </c>
      <c r="AE77" s="51" t="s">
        <v>107</v>
      </c>
      <c r="AF77" s="48" t="s">
        <v>107</v>
      </c>
      <c r="AG77" s="58"/>
      <c r="AH77" s="58"/>
      <c r="AI77" s="58"/>
      <c r="AJ77" s="247" t="s">
        <v>511</v>
      </c>
      <c r="AK77" s="58"/>
      <c r="AL77" s="137"/>
    </row>
    <row r="78" s="5" customFormat="1" ht="120" hidden="1" spans="1:38">
      <c r="A78" s="40">
        <v>11</v>
      </c>
      <c r="B78" s="46" t="s">
        <v>601</v>
      </c>
      <c r="C78" s="46" t="s">
        <v>602</v>
      </c>
      <c r="D78" s="48" t="s">
        <v>197</v>
      </c>
      <c r="E78" s="49" t="s">
        <v>47</v>
      </c>
      <c r="F78" s="153" t="s">
        <v>504</v>
      </c>
      <c r="G78" s="59" t="s">
        <v>103</v>
      </c>
      <c r="H78" s="51" t="s">
        <v>589</v>
      </c>
      <c r="I78" s="59">
        <v>36000</v>
      </c>
      <c r="J78" s="59"/>
      <c r="K78" s="191">
        <v>9000</v>
      </c>
      <c r="L78" s="191">
        <v>9000</v>
      </c>
      <c r="M78" s="45"/>
      <c r="N78" s="45"/>
      <c r="O78" s="45"/>
      <c r="P78" s="76"/>
      <c r="Q78" s="156" t="s">
        <v>603</v>
      </c>
      <c r="R78" s="48">
        <v>0</v>
      </c>
      <c r="S78" s="48">
        <v>0</v>
      </c>
      <c r="T78" s="205" t="s">
        <v>67</v>
      </c>
      <c r="U78" s="206">
        <v>160000</v>
      </c>
      <c r="V78" s="206">
        <v>26000</v>
      </c>
      <c r="W78" s="206">
        <v>13500</v>
      </c>
      <c r="X78" s="209" t="s">
        <v>604</v>
      </c>
      <c r="Y78" s="215" t="s">
        <v>605</v>
      </c>
      <c r="Z78" s="235" t="s">
        <v>606</v>
      </c>
      <c r="AA78" s="236">
        <v>3.0386</v>
      </c>
      <c r="AB78" s="237" t="s">
        <v>607</v>
      </c>
      <c r="AC78" s="238" t="s">
        <v>608</v>
      </c>
      <c r="AD78" s="235" t="s">
        <v>609</v>
      </c>
      <c r="AE78" s="238" t="s">
        <v>610</v>
      </c>
      <c r="AF78" s="239" t="s">
        <v>611</v>
      </c>
      <c r="AG78" s="58"/>
      <c r="AH78" s="58"/>
      <c r="AI78" s="58"/>
      <c r="AJ78" s="247" t="s">
        <v>578</v>
      </c>
      <c r="AK78" s="58"/>
      <c r="AL78" s="137"/>
    </row>
    <row r="79" s="5" customFormat="1" ht="48" hidden="1" spans="1:38">
      <c r="A79" s="40">
        <v>12</v>
      </c>
      <c r="B79" s="46" t="s">
        <v>612</v>
      </c>
      <c r="C79" s="51" t="s">
        <v>613</v>
      </c>
      <c r="D79" s="155" t="s">
        <v>102</v>
      </c>
      <c r="E79" s="49" t="s">
        <v>360</v>
      </c>
      <c r="F79" s="153" t="s">
        <v>504</v>
      </c>
      <c r="G79" s="48" t="s">
        <v>64</v>
      </c>
      <c r="H79" s="40" t="s">
        <v>614</v>
      </c>
      <c r="I79" s="40">
        <v>28910</v>
      </c>
      <c r="J79" s="48">
        <v>6000</v>
      </c>
      <c r="K79" s="59">
        <v>5018</v>
      </c>
      <c r="L79" s="59">
        <v>2001</v>
      </c>
      <c r="M79" s="80"/>
      <c r="N79" s="80"/>
      <c r="O79" s="80"/>
      <c r="P79" s="84">
        <f>K79/J79</f>
        <v>0.836333333333333</v>
      </c>
      <c r="Q79" s="204" t="s">
        <v>615</v>
      </c>
      <c r="R79" s="48">
        <v>1</v>
      </c>
      <c r="S79" s="48">
        <v>0</v>
      </c>
      <c r="T79" s="205" t="s">
        <v>52</v>
      </c>
      <c r="U79" s="206" t="s">
        <v>517</v>
      </c>
      <c r="V79" s="206" t="s">
        <v>517</v>
      </c>
      <c r="W79" s="206" t="s">
        <v>517</v>
      </c>
      <c r="X79" s="215" t="s">
        <v>616</v>
      </c>
      <c r="Y79" s="240" t="s">
        <v>617</v>
      </c>
      <c r="Z79" s="215" t="s">
        <v>618</v>
      </c>
      <c r="AA79" s="215">
        <v>3291.4</v>
      </c>
      <c r="AB79" s="215" t="s">
        <v>72</v>
      </c>
      <c r="AC79" s="215"/>
      <c r="AD79" s="240" t="s">
        <v>619</v>
      </c>
      <c r="AE79" s="215" t="s">
        <v>69</v>
      </c>
      <c r="AF79" s="215" t="s">
        <v>69</v>
      </c>
      <c r="AG79" s="47"/>
      <c r="AH79" s="58"/>
      <c r="AI79" s="58"/>
      <c r="AJ79" s="249" t="s">
        <v>620</v>
      </c>
      <c r="AK79" s="58">
        <v>2022.05</v>
      </c>
      <c r="AL79" s="137"/>
    </row>
    <row r="80" s="5" customFormat="1" ht="60" hidden="1" customHeight="1" spans="1:38">
      <c r="A80" s="40">
        <v>13</v>
      </c>
      <c r="B80" s="51" t="s">
        <v>621</v>
      </c>
      <c r="C80" s="51" t="s">
        <v>622</v>
      </c>
      <c r="D80" s="155" t="s">
        <v>623</v>
      </c>
      <c r="E80" s="49" t="s">
        <v>47</v>
      </c>
      <c r="F80" s="153" t="s">
        <v>504</v>
      </c>
      <c r="G80" s="48" t="s">
        <v>64</v>
      </c>
      <c r="H80" s="40" t="s">
        <v>614</v>
      </c>
      <c r="I80" s="48">
        <v>2000</v>
      </c>
      <c r="J80" s="48">
        <v>2000</v>
      </c>
      <c r="K80" s="59">
        <v>0</v>
      </c>
      <c r="L80" s="192">
        <v>0</v>
      </c>
      <c r="M80" s="193"/>
      <c r="N80" s="193"/>
      <c r="O80" s="193"/>
      <c r="P80" s="194">
        <f>K80/J80</f>
        <v>0</v>
      </c>
      <c r="Q80" s="216" t="s">
        <v>624</v>
      </c>
      <c r="R80" s="48">
        <v>0</v>
      </c>
      <c r="S80" s="48">
        <v>0</v>
      </c>
      <c r="T80" s="211" t="s">
        <v>67</v>
      </c>
      <c r="U80" s="217" t="s">
        <v>517</v>
      </c>
      <c r="V80" s="217" t="s">
        <v>517</v>
      </c>
      <c r="W80" s="217" t="s">
        <v>517</v>
      </c>
      <c r="X80" s="215" t="s">
        <v>107</v>
      </c>
      <c r="Y80" s="215" t="s">
        <v>72</v>
      </c>
      <c r="Z80" s="215" t="s">
        <v>72</v>
      </c>
      <c r="AA80" s="215">
        <v>0</v>
      </c>
      <c r="AB80" s="225" t="s">
        <v>72</v>
      </c>
      <c r="AC80" s="215"/>
      <c r="AD80" s="225" t="s">
        <v>72</v>
      </c>
      <c r="AE80" s="225" t="s">
        <v>72</v>
      </c>
      <c r="AF80" s="215" t="s">
        <v>72</v>
      </c>
      <c r="AG80" s="47"/>
      <c r="AH80" s="58"/>
      <c r="AI80" s="58"/>
      <c r="AJ80" s="249" t="s">
        <v>625</v>
      </c>
      <c r="AK80" s="58">
        <v>2022.05</v>
      </c>
      <c r="AL80" s="137"/>
    </row>
    <row r="81" s="4" customFormat="1" ht="64" hidden="1" customHeight="1" spans="1:38">
      <c r="A81" s="40">
        <v>14</v>
      </c>
      <c r="B81" s="51" t="s">
        <v>626</v>
      </c>
      <c r="C81" s="156" t="s">
        <v>627</v>
      </c>
      <c r="D81" s="157" t="s">
        <v>102</v>
      </c>
      <c r="E81" s="49" t="s">
        <v>47</v>
      </c>
      <c r="F81" s="153" t="s">
        <v>504</v>
      </c>
      <c r="G81" s="59" t="s">
        <v>49</v>
      </c>
      <c r="H81" s="158" t="s">
        <v>628</v>
      </c>
      <c r="I81" s="195">
        <v>9792</v>
      </c>
      <c r="J81" s="87">
        <v>2000</v>
      </c>
      <c r="K81" s="59">
        <v>0</v>
      </c>
      <c r="L81" s="192">
        <v>0</v>
      </c>
      <c r="M81" s="193"/>
      <c r="N81" s="193"/>
      <c r="O81" s="193"/>
      <c r="P81" s="194">
        <f>K81/J81</f>
        <v>0</v>
      </c>
      <c r="Q81" s="204" t="s">
        <v>629</v>
      </c>
      <c r="R81" s="48">
        <v>1</v>
      </c>
      <c r="S81" s="48">
        <v>0</v>
      </c>
      <c r="T81" s="211" t="s">
        <v>52</v>
      </c>
      <c r="U81" s="206"/>
      <c r="V81" s="206"/>
      <c r="W81" s="206"/>
      <c r="X81" s="156" t="s">
        <v>143</v>
      </c>
      <c r="Y81" s="215" t="s">
        <v>630</v>
      </c>
      <c r="Z81" s="241" t="s">
        <v>72</v>
      </c>
      <c r="AA81" s="191">
        <v>0</v>
      </c>
      <c r="AB81" s="191" t="s">
        <v>72</v>
      </c>
      <c r="AC81" s="191">
        <v>0</v>
      </c>
      <c r="AD81" s="191" t="s">
        <v>72</v>
      </c>
      <c r="AE81" s="191" t="s">
        <v>72</v>
      </c>
      <c r="AF81" s="158" t="s">
        <v>631</v>
      </c>
      <c r="AG81" s="47"/>
      <c r="AH81" s="47"/>
      <c r="AI81" s="47"/>
      <c r="AJ81" s="250" t="s">
        <v>632</v>
      </c>
      <c r="AK81" s="251"/>
      <c r="AL81" s="129"/>
    </row>
    <row r="82" s="5" customFormat="1" ht="57" hidden="1" customHeight="1" spans="1:38">
      <c r="A82" s="40">
        <v>15</v>
      </c>
      <c r="B82" s="159" t="s">
        <v>633</v>
      </c>
      <c r="C82" s="160" t="s">
        <v>634</v>
      </c>
      <c r="D82" s="155" t="s">
        <v>635</v>
      </c>
      <c r="E82" s="49" t="s">
        <v>77</v>
      </c>
      <c r="F82" s="153" t="s">
        <v>504</v>
      </c>
      <c r="G82" s="59" t="s">
        <v>49</v>
      </c>
      <c r="H82" s="40" t="s">
        <v>464</v>
      </c>
      <c r="I82" s="90">
        <v>3200</v>
      </c>
      <c r="J82" s="59">
        <v>2000</v>
      </c>
      <c r="K82" s="196">
        <v>2615.3</v>
      </c>
      <c r="L82" s="192">
        <v>2615.3</v>
      </c>
      <c r="M82" s="193"/>
      <c r="N82" s="193"/>
      <c r="O82" s="193"/>
      <c r="P82" s="194">
        <f>K82/J82</f>
        <v>1.30765</v>
      </c>
      <c r="Q82" s="218" t="s">
        <v>636</v>
      </c>
      <c r="R82" s="48">
        <v>0</v>
      </c>
      <c r="S82" s="48">
        <v>0</v>
      </c>
      <c r="T82" s="211" t="s">
        <v>67</v>
      </c>
      <c r="U82" s="217" t="s">
        <v>517</v>
      </c>
      <c r="V82" s="217" t="s">
        <v>517</v>
      </c>
      <c r="W82" s="217" t="s">
        <v>517</v>
      </c>
      <c r="X82" s="215" t="s">
        <v>637</v>
      </c>
      <c r="Y82" s="40" t="s">
        <v>638</v>
      </c>
      <c r="Z82" s="215" t="s">
        <v>72</v>
      </c>
      <c r="AA82" s="215"/>
      <c r="AB82" s="215" t="s">
        <v>72</v>
      </c>
      <c r="AC82" s="215"/>
      <c r="AD82" s="215" t="s">
        <v>72</v>
      </c>
      <c r="AE82" s="215" t="s">
        <v>72</v>
      </c>
      <c r="AF82" s="215" t="s">
        <v>639</v>
      </c>
      <c r="AG82" s="47"/>
      <c r="AH82" s="47"/>
      <c r="AI82" s="47"/>
      <c r="AJ82" s="249" t="s">
        <v>640</v>
      </c>
      <c r="AK82" s="143"/>
      <c r="AL82" s="137"/>
    </row>
    <row r="83" s="5" customFormat="1" ht="44" hidden="1" customHeight="1" spans="1:38">
      <c r="A83" s="40">
        <v>16</v>
      </c>
      <c r="B83" s="161" t="s">
        <v>641</v>
      </c>
      <c r="C83" s="162" t="s">
        <v>642</v>
      </c>
      <c r="D83" s="163" t="s">
        <v>197</v>
      </c>
      <c r="E83" s="49" t="s">
        <v>47</v>
      </c>
      <c r="F83" s="153" t="s">
        <v>504</v>
      </c>
      <c r="G83" s="164" t="s">
        <v>49</v>
      </c>
      <c r="H83" s="165" t="s">
        <v>464</v>
      </c>
      <c r="I83" s="197">
        <v>2223</v>
      </c>
      <c r="J83" s="164">
        <v>1000</v>
      </c>
      <c r="K83" s="59">
        <v>78</v>
      </c>
      <c r="L83" s="192">
        <v>32</v>
      </c>
      <c r="M83" s="193"/>
      <c r="N83" s="193"/>
      <c r="O83" s="193"/>
      <c r="P83" s="194">
        <f>K83/J83</f>
        <v>0.078</v>
      </c>
      <c r="Q83" s="204" t="s">
        <v>581</v>
      </c>
      <c r="R83" s="48">
        <v>1</v>
      </c>
      <c r="S83" s="48">
        <v>0</v>
      </c>
      <c r="T83" s="211" t="s">
        <v>52</v>
      </c>
      <c r="U83" s="206">
        <v>19000</v>
      </c>
      <c r="V83" s="206">
        <v>1000</v>
      </c>
      <c r="W83" s="206">
        <v>800</v>
      </c>
      <c r="X83" s="215" t="s">
        <v>643</v>
      </c>
      <c r="Y83" s="215" t="s">
        <v>644</v>
      </c>
      <c r="Z83" s="215" t="s">
        <v>645</v>
      </c>
      <c r="AA83" s="215">
        <v>597</v>
      </c>
      <c r="AB83" s="215" t="s">
        <v>72</v>
      </c>
      <c r="AC83" s="215"/>
      <c r="AD83" s="215" t="s">
        <v>72</v>
      </c>
      <c r="AE83" s="215" t="s">
        <v>72</v>
      </c>
      <c r="AF83" s="215" t="s">
        <v>631</v>
      </c>
      <c r="AG83" s="47"/>
      <c r="AH83" s="58"/>
      <c r="AI83" s="58"/>
      <c r="AJ83" s="249" t="s">
        <v>586</v>
      </c>
      <c r="AK83" s="58"/>
      <c r="AL83" s="137"/>
    </row>
    <row r="84" s="4" customFormat="1" ht="27.75" hidden="1" customHeight="1" spans="1:38">
      <c r="A84" s="45" t="s">
        <v>646</v>
      </c>
      <c r="B84" s="45"/>
      <c r="C84" s="45"/>
      <c r="D84" s="166"/>
      <c r="E84" s="167"/>
      <c r="F84" s="40"/>
      <c r="G84" s="45"/>
      <c r="H84" s="45"/>
      <c r="I84" s="45">
        <f>SUM(I85:I88)</f>
        <v>60000</v>
      </c>
      <c r="J84" s="45">
        <f>SUM(J85:J88)</f>
        <v>33600</v>
      </c>
      <c r="K84" s="45">
        <f>SUM(K85:K88)</f>
        <v>86</v>
      </c>
      <c r="L84" s="45">
        <f>SUM(L85:L88)</f>
        <v>13</v>
      </c>
      <c r="M84" s="45"/>
      <c r="N84" s="45"/>
      <c r="O84" s="45"/>
      <c r="P84" s="84"/>
      <c r="Q84" s="219"/>
      <c r="R84" s="107"/>
      <c r="S84" s="107"/>
      <c r="T84" s="220"/>
      <c r="U84" s="221"/>
      <c r="V84" s="221"/>
      <c r="W84" s="221"/>
      <c r="X84" s="45"/>
      <c r="Y84" s="45"/>
      <c r="Z84" s="45"/>
      <c r="AA84" s="45"/>
      <c r="AB84" s="45"/>
      <c r="AC84" s="45"/>
      <c r="AD84" s="45"/>
      <c r="AE84" s="45"/>
      <c r="AF84" s="45"/>
      <c r="AG84" s="106"/>
      <c r="AH84" s="106"/>
      <c r="AI84" s="106"/>
      <c r="AJ84" s="141"/>
      <c r="AK84" s="106"/>
      <c r="AL84" s="129"/>
    </row>
    <row r="85" s="5" customFormat="1" ht="52" hidden="1" customHeight="1" spans="1:38">
      <c r="A85" s="40">
        <v>1</v>
      </c>
      <c r="B85" s="46" t="s">
        <v>647</v>
      </c>
      <c r="C85" s="47" t="s">
        <v>648</v>
      </c>
      <c r="D85" s="48" t="s">
        <v>399</v>
      </c>
      <c r="E85" s="49" t="s">
        <v>47</v>
      </c>
      <c r="F85" s="153" t="s">
        <v>504</v>
      </c>
      <c r="G85" s="48" t="s">
        <v>64</v>
      </c>
      <c r="H85" s="53" t="s">
        <v>212</v>
      </c>
      <c r="I85" s="52">
        <v>32000</v>
      </c>
      <c r="J85" s="40">
        <v>32000</v>
      </c>
      <c r="K85" s="185">
        <v>18</v>
      </c>
      <c r="L85" s="153">
        <v>13</v>
      </c>
      <c r="M85" s="186"/>
      <c r="N85" s="186"/>
      <c r="O85" s="186"/>
      <c r="P85" s="194"/>
      <c r="Q85" s="204" t="s">
        <v>649</v>
      </c>
      <c r="R85" s="48">
        <v>0</v>
      </c>
      <c r="S85" s="48">
        <v>0</v>
      </c>
      <c r="T85" s="211" t="s">
        <v>67</v>
      </c>
      <c r="U85" s="206" t="s">
        <v>517</v>
      </c>
      <c r="V85" s="206" t="s">
        <v>517</v>
      </c>
      <c r="W85" s="206" t="s">
        <v>517</v>
      </c>
      <c r="X85" s="302" t="s">
        <v>116</v>
      </c>
      <c r="Y85" s="242" t="s">
        <v>650</v>
      </c>
      <c r="Z85" s="40" t="s">
        <v>651</v>
      </c>
      <c r="AA85" s="123"/>
      <c r="AB85" s="48" t="s">
        <v>652</v>
      </c>
      <c r="AC85" s="40">
        <v>229.9</v>
      </c>
      <c r="AD85" s="242" t="s">
        <v>653</v>
      </c>
      <c r="AE85" s="242" t="s">
        <v>654</v>
      </c>
      <c r="AF85" s="48" t="s">
        <v>107</v>
      </c>
      <c r="AG85" s="58"/>
      <c r="AH85" s="58"/>
      <c r="AI85" s="252" t="s">
        <v>655</v>
      </c>
      <c r="AJ85" s="249" t="s">
        <v>620</v>
      </c>
      <c r="AK85" s="48" t="s">
        <v>656</v>
      </c>
      <c r="AL85" s="137"/>
    </row>
    <row r="86" s="5" customFormat="1" ht="88" hidden="1" customHeight="1" spans="1:38">
      <c r="A86" s="48">
        <v>2</v>
      </c>
      <c r="B86" s="47" t="s">
        <v>657</v>
      </c>
      <c r="C86" s="47" t="s">
        <v>658</v>
      </c>
      <c r="D86" s="155" t="s">
        <v>492</v>
      </c>
      <c r="E86" s="49" t="s">
        <v>360</v>
      </c>
      <c r="F86" s="153" t="s">
        <v>504</v>
      </c>
      <c r="G86" s="52" t="s">
        <v>49</v>
      </c>
      <c r="H86" s="48" t="s">
        <v>659</v>
      </c>
      <c r="I86" s="63">
        <v>17200</v>
      </c>
      <c r="J86" s="63">
        <v>600</v>
      </c>
      <c r="K86" s="48">
        <v>68</v>
      </c>
      <c r="L86" s="153">
        <v>0</v>
      </c>
      <c r="M86" s="153"/>
      <c r="N86" s="153"/>
      <c r="O86" s="153"/>
      <c r="P86" s="194">
        <f>K86/J86</f>
        <v>0.113333333333333</v>
      </c>
      <c r="Q86" s="222" t="s">
        <v>660</v>
      </c>
      <c r="R86" s="48">
        <v>1</v>
      </c>
      <c r="S86" s="48">
        <v>0</v>
      </c>
      <c r="T86" s="211" t="s">
        <v>52</v>
      </c>
      <c r="U86" s="206">
        <v>10614</v>
      </c>
      <c r="V86" s="206">
        <v>3766.06</v>
      </c>
      <c r="W86" s="206">
        <v>941.52</v>
      </c>
      <c r="X86" s="105" t="s">
        <v>661</v>
      </c>
      <c r="Y86" s="105" t="s">
        <v>662</v>
      </c>
      <c r="Z86" s="48" t="s">
        <v>107</v>
      </c>
      <c r="AA86" s="52" t="s">
        <v>663</v>
      </c>
      <c r="AB86" s="105" t="s">
        <v>72</v>
      </c>
      <c r="AC86" s="48"/>
      <c r="AD86" s="105" t="s">
        <v>72</v>
      </c>
      <c r="AE86" s="105" t="s">
        <v>72</v>
      </c>
      <c r="AF86" s="105" t="s">
        <v>72</v>
      </c>
      <c r="AG86" s="47"/>
      <c r="AH86" s="47"/>
      <c r="AI86" s="47"/>
      <c r="AJ86" s="249" t="s">
        <v>664</v>
      </c>
      <c r="AK86" s="148"/>
      <c r="AL86" s="137"/>
    </row>
    <row r="87" s="5" customFormat="1" ht="108" hidden="1" customHeight="1" spans="1:38">
      <c r="A87" s="40">
        <v>3</v>
      </c>
      <c r="B87" s="58" t="s">
        <v>665</v>
      </c>
      <c r="C87" s="47" t="s">
        <v>666</v>
      </c>
      <c r="D87" s="155" t="s">
        <v>667</v>
      </c>
      <c r="E87" s="49" t="s">
        <v>47</v>
      </c>
      <c r="F87" s="153" t="s">
        <v>504</v>
      </c>
      <c r="G87" s="52" t="s">
        <v>49</v>
      </c>
      <c r="H87" s="168" t="s">
        <v>659</v>
      </c>
      <c r="I87" s="48">
        <v>7800</v>
      </c>
      <c r="J87" s="48">
        <v>500</v>
      </c>
      <c r="K87" s="48">
        <v>0</v>
      </c>
      <c r="L87" s="153">
        <v>0</v>
      </c>
      <c r="M87" s="153"/>
      <c r="N87" s="153"/>
      <c r="O87" s="153"/>
      <c r="P87" s="194">
        <f>K87/J87</f>
        <v>0</v>
      </c>
      <c r="Q87" s="222" t="s">
        <v>660</v>
      </c>
      <c r="R87" s="48">
        <v>1</v>
      </c>
      <c r="S87" s="48">
        <v>0</v>
      </c>
      <c r="T87" s="211" t="s">
        <v>52</v>
      </c>
      <c r="U87" s="206">
        <v>3000</v>
      </c>
      <c r="V87" s="206">
        <v>1200</v>
      </c>
      <c r="W87" s="206">
        <v>280</v>
      </c>
      <c r="X87" s="48" t="s">
        <v>661</v>
      </c>
      <c r="Y87" s="48" t="s">
        <v>72</v>
      </c>
      <c r="Z87" s="48" t="s">
        <v>72</v>
      </c>
      <c r="AA87" s="48"/>
      <c r="AB87" s="105" t="s">
        <v>72</v>
      </c>
      <c r="AC87" s="48"/>
      <c r="AD87" s="48" t="s">
        <v>72</v>
      </c>
      <c r="AE87" s="48" t="s">
        <v>72</v>
      </c>
      <c r="AF87" s="48" t="s">
        <v>72</v>
      </c>
      <c r="AG87" s="47"/>
      <c r="AH87" s="58"/>
      <c r="AI87" s="58"/>
      <c r="AJ87" s="249" t="s">
        <v>664</v>
      </c>
      <c r="AK87" s="58"/>
      <c r="AL87" s="137"/>
    </row>
    <row r="88" s="5" customFormat="1" ht="96" hidden="1" customHeight="1" spans="1:38">
      <c r="A88" s="48">
        <v>4</v>
      </c>
      <c r="B88" s="47" t="s">
        <v>668</v>
      </c>
      <c r="C88" s="47" t="s">
        <v>669</v>
      </c>
      <c r="D88" s="155" t="s">
        <v>492</v>
      </c>
      <c r="E88" s="49" t="s">
        <v>47</v>
      </c>
      <c r="F88" s="153" t="s">
        <v>504</v>
      </c>
      <c r="G88" s="52" t="s">
        <v>49</v>
      </c>
      <c r="H88" s="48" t="s">
        <v>659</v>
      </c>
      <c r="I88" s="63">
        <v>3000</v>
      </c>
      <c r="J88" s="63">
        <v>500</v>
      </c>
      <c r="K88" s="48">
        <v>0</v>
      </c>
      <c r="L88" s="153">
        <v>0</v>
      </c>
      <c r="M88" s="153"/>
      <c r="N88" s="153"/>
      <c r="O88" s="153"/>
      <c r="P88" s="194">
        <f>K88/J88</f>
        <v>0</v>
      </c>
      <c r="Q88" s="222" t="s">
        <v>660</v>
      </c>
      <c r="R88" s="48">
        <v>1</v>
      </c>
      <c r="S88" s="48">
        <v>0</v>
      </c>
      <c r="T88" s="211" t="s">
        <v>52</v>
      </c>
      <c r="U88" s="206">
        <v>2000</v>
      </c>
      <c r="V88" s="206">
        <v>836.45</v>
      </c>
      <c r="W88" s="206">
        <v>209.11</v>
      </c>
      <c r="X88" s="105" t="s">
        <v>670</v>
      </c>
      <c r="Y88" s="105" t="s">
        <v>72</v>
      </c>
      <c r="Z88" s="48" t="s">
        <v>107</v>
      </c>
      <c r="AA88" s="52" t="s">
        <v>663</v>
      </c>
      <c r="AB88" s="105" t="s">
        <v>72</v>
      </c>
      <c r="AC88" s="48"/>
      <c r="AD88" s="105" t="s">
        <v>72</v>
      </c>
      <c r="AE88" s="105" t="s">
        <v>72</v>
      </c>
      <c r="AF88" s="105" t="s">
        <v>72</v>
      </c>
      <c r="AG88" s="47"/>
      <c r="AH88" s="47"/>
      <c r="AI88" s="47"/>
      <c r="AJ88" s="249" t="s">
        <v>664</v>
      </c>
      <c r="AK88" s="148"/>
      <c r="AL88" s="137"/>
    </row>
    <row r="89" s="6" customFormat="1" ht="27.75" hidden="1" customHeight="1" spans="1:38">
      <c r="A89" s="45" t="s">
        <v>671</v>
      </c>
      <c r="B89" s="45"/>
      <c r="C89" s="45"/>
      <c r="D89" s="166"/>
      <c r="E89" s="167"/>
      <c r="F89" s="169"/>
      <c r="G89" s="170"/>
      <c r="H89" s="45"/>
      <c r="I89" s="198">
        <f>SUM(I90:I92)</f>
        <v>73912</v>
      </c>
      <c r="J89" s="198">
        <f>SUM(J90:J92)</f>
        <v>22000</v>
      </c>
      <c r="K89" s="198">
        <f>SUM(K90:K92)</f>
        <v>4267.7</v>
      </c>
      <c r="L89" s="198">
        <f>SUM(L90:L92)</f>
        <v>787.7</v>
      </c>
      <c r="M89" s="198"/>
      <c r="N89" s="198"/>
      <c r="O89" s="198"/>
      <c r="P89" s="84"/>
      <c r="Q89" s="223"/>
      <c r="R89" s="107"/>
      <c r="S89" s="107"/>
      <c r="T89" s="220"/>
      <c r="U89" s="224"/>
      <c r="V89" s="224"/>
      <c r="W89" s="224"/>
      <c r="X89" s="169"/>
      <c r="Y89" s="169"/>
      <c r="Z89" s="169"/>
      <c r="AA89" s="169"/>
      <c r="AB89" s="169"/>
      <c r="AC89" s="45"/>
      <c r="AD89" s="169"/>
      <c r="AE89" s="169"/>
      <c r="AF89" s="169"/>
      <c r="AG89" s="149"/>
      <c r="AH89" s="106"/>
      <c r="AI89" s="106"/>
      <c r="AJ89" s="141"/>
      <c r="AK89" s="106"/>
      <c r="AL89" s="142"/>
    </row>
    <row r="90" s="5" customFormat="1" ht="50" hidden="1" customHeight="1" spans="1:38">
      <c r="A90" s="40">
        <v>1</v>
      </c>
      <c r="B90" s="46" t="s">
        <v>672</v>
      </c>
      <c r="C90" s="47" t="s">
        <v>673</v>
      </c>
      <c r="D90" s="48" t="s">
        <v>674</v>
      </c>
      <c r="E90" s="49" t="s">
        <v>360</v>
      </c>
      <c r="F90" s="153" t="s">
        <v>504</v>
      </c>
      <c r="G90" s="56" t="s">
        <v>64</v>
      </c>
      <c r="H90" s="51" t="s">
        <v>675</v>
      </c>
      <c r="I90" s="52">
        <v>35000</v>
      </c>
      <c r="J90" s="48">
        <v>10000</v>
      </c>
      <c r="K90" s="199">
        <v>487.7</v>
      </c>
      <c r="L90" s="153">
        <v>487.7</v>
      </c>
      <c r="M90" s="186"/>
      <c r="N90" s="186"/>
      <c r="O90" s="186"/>
      <c r="P90" s="194"/>
      <c r="Q90" s="225" t="s">
        <v>676</v>
      </c>
      <c r="R90" s="48">
        <v>0</v>
      </c>
      <c r="S90" s="48">
        <v>0</v>
      </c>
      <c r="T90" s="153" t="s">
        <v>67</v>
      </c>
      <c r="U90" s="206" t="s">
        <v>517</v>
      </c>
      <c r="V90" s="206" t="s">
        <v>517</v>
      </c>
      <c r="W90" s="206" t="s">
        <v>517</v>
      </c>
      <c r="X90" s="40" t="s">
        <v>677</v>
      </c>
      <c r="Y90" s="40" t="s">
        <v>678</v>
      </c>
      <c r="Z90" s="40" t="s">
        <v>679</v>
      </c>
      <c r="AA90" s="40">
        <v>-1.4</v>
      </c>
      <c r="AB90" s="40" t="s">
        <v>680</v>
      </c>
      <c r="AC90" s="40"/>
      <c r="AD90" s="40" t="s">
        <v>72</v>
      </c>
      <c r="AE90" s="40" t="s">
        <v>72</v>
      </c>
      <c r="AF90" s="48" t="s">
        <v>107</v>
      </c>
      <c r="AG90" s="47"/>
      <c r="AH90" s="58"/>
      <c r="AI90" s="58"/>
      <c r="AJ90" s="247" t="s">
        <v>522</v>
      </c>
      <c r="AK90" s="48" t="s">
        <v>656</v>
      </c>
      <c r="AL90" s="137"/>
    </row>
    <row r="91" s="5" customFormat="1" ht="50" hidden="1" customHeight="1" spans="1:38">
      <c r="A91" s="40">
        <v>2</v>
      </c>
      <c r="B91" s="46" t="s">
        <v>681</v>
      </c>
      <c r="C91" s="47" t="s">
        <v>682</v>
      </c>
      <c r="D91" s="48" t="s">
        <v>674</v>
      </c>
      <c r="E91" s="49" t="s">
        <v>360</v>
      </c>
      <c r="F91" s="153" t="s">
        <v>504</v>
      </c>
      <c r="G91" s="56" t="s">
        <v>64</v>
      </c>
      <c r="H91" s="51" t="s">
        <v>675</v>
      </c>
      <c r="I91" s="48">
        <v>33212</v>
      </c>
      <c r="J91" s="48">
        <v>10000</v>
      </c>
      <c r="K91" s="48">
        <v>3480</v>
      </c>
      <c r="L91" s="153">
        <v>0</v>
      </c>
      <c r="M91" s="186"/>
      <c r="N91" s="186"/>
      <c r="O91" s="186"/>
      <c r="P91" s="194"/>
      <c r="Q91" s="226" t="s">
        <v>683</v>
      </c>
      <c r="R91" s="48">
        <v>0</v>
      </c>
      <c r="S91" s="48">
        <v>0</v>
      </c>
      <c r="T91" s="207" t="s">
        <v>67</v>
      </c>
      <c r="U91" s="206" t="s">
        <v>517</v>
      </c>
      <c r="V91" s="206" t="s">
        <v>517</v>
      </c>
      <c r="W91" s="206" t="s">
        <v>517</v>
      </c>
      <c r="X91" s="40" t="s">
        <v>684</v>
      </c>
      <c r="Y91" s="40" t="s">
        <v>69</v>
      </c>
      <c r="Z91" s="40" t="s">
        <v>685</v>
      </c>
      <c r="AA91" s="40">
        <v>0.06</v>
      </c>
      <c r="AB91" s="40" t="s">
        <v>686</v>
      </c>
      <c r="AC91" s="40"/>
      <c r="AD91" s="40" t="s">
        <v>72</v>
      </c>
      <c r="AE91" s="40" t="s">
        <v>72</v>
      </c>
      <c r="AF91" s="40" t="s">
        <v>72</v>
      </c>
      <c r="AG91" s="47"/>
      <c r="AH91" s="58"/>
      <c r="AI91" s="58"/>
      <c r="AJ91" s="247" t="s">
        <v>522</v>
      </c>
      <c r="AK91" s="48" t="s">
        <v>656</v>
      </c>
      <c r="AL91" s="137"/>
    </row>
    <row r="92" s="5" customFormat="1" ht="92" hidden="1" customHeight="1" spans="1:38">
      <c r="A92" s="48">
        <v>3</v>
      </c>
      <c r="B92" s="47" t="s">
        <v>687</v>
      </c>
      <c r="C92" s="47" t="s">
        <v>688</v>
      </c>
      <c r="D92" s="155" t="s">
        <v>102</v>
      </c>
      <c r="E92" s="49" t="s">
        <v>151</v>
      </c>
      <c r="F92" s="153" t="s">
        <v>504</v>
      </c>
      <c r="G92" s="52" t="s">
        <v>49</v>
      </c>
      <c r="H92" s="48" t="s">
        <v>689</v>
      </c>
      <c r="I92" s="48">
        <v>5700</v>
      </c>
      <c r="J92" s="48">
        <v>2000</v>
      </c>
      <c r="K92" s="48">
        <v>300</v>
      </c>
      <c r="L92" s="153">
        <v>300</v>
      </c>
      <c r="M92" s="153"/>
      <c r="N92" s="153"/>
      <c r="O92" s="153"/>
      <c r="P92" s="194">
        <f>K92/J92</f>
        <v>0.15</v>
      </c>
      <c r="Q92" s="204" t="s">
        <v>690</v>
      </c>
      <c r="R92" s="48">
        <v>0</v>
      </c>
      <c r="S92" s="48">
        <v>0</v>
      </c>
      <c r="T92" s="205" t="s">
        <v>67</v>
      </c>
      <c r="U92" s="206">
        <v>33708</v>
      </c>
      <c r="V92" s="206" t="s">
        <v>517</v>
      </c>
      <c r="W92" s="206">
        <v>3000</v>
      </c>
      <c r="X92" s="48" t="s">
        <v>691</v>
      </c>
      <c r="Y92" s="48" t="s">
        <v>692</v>
      </c>
      <c r="Z92" s="52" t="s">
        <v>693</v>
      </c>
      <c r="AA92" s="105">
        <v>0.04</v>
      </c>
      <c r="AB92" s="48" t="s">
        <v>72</v>
      </c>
      <c r="AC92" s="48"/>
      <c r="AD92" s="48" t="s">
        <v>72</v>
      </c>
      <c r="AE92" s="48" t="s">
        <v>72</v>
      </c>
      <c r="AF92" s="48" t="s">
        <v>72</v>
      </c>
      <c r="AG92" s="47"/>
      <c r="AH92" s="47"/>
      <c r="AI92" s="47"/>
      <c r="AJ92" s="249" t="s">
        <v>694</v>
      </c>
      <c r="AK92" s="47"/>
      <c r="AL92" s="137"/>
    </row>
    <row r="93" s="4" customFormat="1" ht="27.75" hidden="1" customHeight="1" spans="1:38">
      <c r="A93" s="42" t="s">
        <v>695</v>
      </c>
      <c r="B93" s="42"/>
      <c r="C93" s="42"/>
      <c r="D93" s="42"/>
      <c r="E93" s="42"/>
      <c r="F93" s="43"/>
      <c r="G93" s="42"/>
      <c r="H93" s="42"/>
      <c r="I93" s="42">
        <f>I94+I96</f>
        <v>10152</v>
      </c>
      <c r="J93" s="42">
        <f>J94+J96</f>
        <v>2000</v>
      </c>
      <c r="K93" s="42">
        <f>K94+K96</f>
        <v>350</v>
      </c>
      <c r="L93" s="42">
        <f>L94+L96</f>
        <v>150</v>
      </c>
      <c r="M93" s="42"/>
      <c r="N93" s="42"/>
      <c r="O93" s="42"/>
      <c r="P93" s="74"/>
      <c r="Q93" s="108"/>
      <c r="R93" s="109">
        <f>SUM(R95:R97)</f>
        <v>2</v>
      </c>
      <c r="S93" s="109">
        <f>SUM(S95:S97)</f>
        <v>0</v>
      </c>
      <c r="T93" s="109"/>
      <c r="U93" s="109"/>
      <c r="V93" s="109"/>
      <c r="W93" s="109"/>
      <c r="X93" s="42"/>
      <c r="Y93" s="42"/>
      <c r="Z93" s="42"/>
      <c r="AA93" s="42"/>
      <c r="AB93" s="42"/>
      <c r="AC93" s="42"/>
      <c r="AD93" s="42"/>
      <c r="AE93" s="42"/>
      <c r="AF93" s="42"/>
      <c r="AG93" s="108"/>
      <c r="AH93" s="108"/>
      <c r="AI93" s="108"/>
      <c r="AJ93" s="144"/>
      <c r="AK93" s="108"/>
      <c r="AL93" s="129"/>
    </row>
    <row r="94" s="4" customFormat="1" ht="27.75" hidden="1" customHeight="1" spans="1:38">
      <c r="A94" s="45" t="s">
        <v>448</v>
      </c>
      <c r="B94" s="45"/>
      <c r="C94" s="45"/>
      <c r="D94" s="45"/>
      <c r="E94" s="45"/>
      <c r="F94" s="40"/>
      <c r="G94" s="45"/>
      <c r="H94" s="45"/>
      <c r="I94" s="107">
        <f>SUM(I95:I95)</f>
        <v>2152</v>
      </c>
      <c r="J94" s="107">
        <f>SUM(J95:J95)</f>
        <v>500</v>
      </c>
      <c r="K94" s="107">
        <f>SUM(K95:K95)</f>
        <v>70</v>
      </c>
      <c r="L94" s="107">
        <f>SUM(L95:L95)</f>
        <v>70</v>
      </c>
      <c r="M94" s="107"/>
      <c r="N94" s="107"/>
      <c r="O94" s="107"/>
      <c r="P94" s="76"/>
      <c r="Q94" s="106"/>
      <c r="R94" s="107"/>
      <c r="S94" s="107"/>
      <c r="T94" s="107"/>
      <c r="U94" s="107"/>
      <c r="V94" s="107"/>
      <c r="W94" s="107"/>
      <c r="X94" s="45"/>
      <c r="Y94" s="45"/>
      <c r="Z94" s="45"/>
      <c r="AA94" s="45"/>
      <c r="AB94" s="45"/>
      <c r="AC94" s="45"/>
      <c r="AD94" s="45"/>
      <c r="AE94" s="45"/>
      <c r="AF94" s="45"/>
      <c r="AG94" s="106"/>
      <c r="AH94" s="106"/>
      <c r="AI94" s="106"/>
      <c r="AJ94" s="141"/>
      <c r="AK94" s="106"/>
      <c r="AL94" s="129"/>
    </row>
    <row r="95" s="5" customFormat="1" ht="46" hidden="1" customHeight="1" spans="1:38">
      <c r="A95" s="62">
        <v>1</v>
      </c>
      <c r="B95" s="171" t="s">
        <v>696</v>
      </c>
      <c r="C95" s="172" t="s">
        <v>697</v>
      </c>
      <c r="D95" s="173" t="s">
        <v>197</v>
      </c>
      <c r="E95" s="49" t="s">
        <v>47</v>
      </c>
      <c r="F95" s="105" t="s">
        <v>698</v>
      </c>
      <c r="G95" s="56" t="s">
        <v>64</v>
      </c>
      <c r="H95" s="48" t="s">
        <v>699</v>
      </c>
      <c r="I95" s="90">
        <v>2152</v>
      </c>
      <c r="J95" s="59">
        <v>500</v>
      </c>
      <c r="K95" s="59">
        <v>70</v>
      </c>
      <c r="L95" s="59">
        <v>70</v>
      </c>
      <c r="M95" s="80"/>
      <c r="N95" s="200"/>
      <c r="O95" s="201"/>
      <c r="P95" s="84">
        <f>K95/J95</f>
        <v>0.14</v>
      </c>
      <c r="Q95" s="227" t="s">
        <v>700</v>
      </c>
      <c r="R95" s="48">
        <v>1</v>
      </c>
      <c r="S95" s="48">
        <v>0</v>
      </c>
      <c r="T95" s="48" t="s">
        <v>52</v>
      </c>
      <c r="U95" s="48" t="s">
        <v>701</v>
      </c>
      <c r="V95" s="48" t="s">
        <v>702</v>
      </c>
      <c r="W95" s="48" t="s">
        <v>703</v>
      </c>
      <c r="X95" s="63" t="s">
        <v>704</v>
      </c>
      <c r="Y95" s="105" t="s">
        <v>705</v>
      </c>
      <c r="Z95" s="105" t="s">
        <v>706</v>
      </c>
      <c r="AA95" s="243"/>
      <c r="AB95" s="62" t="s">
        <v>72</v>
      </c>
      <c r="AC95" s="62"/>
      <c r="AD95" s="62" t="s">
        <v>72</v>
      </c>
      <c r="AE95" s="62" t="s">
        <v>72</v>
      </c>
      <c r="AF95" s="62" t="s">
        <v>707</v>
      </c>
      <c r="AG95" s="47"/>
      <c r="AH95" s="47"/>
      <c r="AI95" s="11"/>
      <c r="AJ95" s="49" t="s">
        <v>708</v>
      </c>
      <c r="AK95" s="47">
        <v>2022.03</v>
      </c>
      <c r="AL95" s="137"/>
    </row>
    <row r="96" s="4" customFormat="1" ht="27.75" hidden="1" customHeight="1" spans="1:38">
      <c r="A96" s="45" t="s">
        <v>110</v>
      </c>
      <c r="B96" s="45"/>
      <c r="C96" s="45"/>
      <c r="D96" s="45"/>
      <c r="E96" s="45"/>
      <c r="F96" s="40"/>
      <c r="G96" s="45"/>
      <c r="H96" s="45"/>
      <c r="I96" s="45">
        <f>I97</f>
        <v>8000</v>
      </c>
      <c r="J96" s="45">
        <f>J97</f>
        <v>1500</v>
      </c>
      <c r="K96" s="45">
        <f>K97</f>
        <v>280</v>
      </c>
      <c r="L96" s="45">
        <f>L97</f>
        <v>80</v>
      </c>
      <c r="M96" s="45"/>
      <c r="N96" s="45"/>
      <c r="O96" s="45"/>
      <c r="P96" s="76"/>
      <c r="Q96" s="106"/>
      <c r="R96" s="107"/>
      <c r="S96" s="107"/>
      <c r="T96" s="107"/>
      <c r="U96" s="107"/>
      <c r="V96" s="107"/>
      <c r="W96" s="107"/>
      <c r="X96" s="45"/>
      <c r="Y96" s="45"/>
      <c r="Z96" s="45"/>
      <c r="AA96" s="45"/>
      <c r="AB96" s="45"/>
      <c r="AC96" s="45"/>
      <c r="AD96" s="45"/>
      <c r="AE96" s="45"/>
      <c r="AF96" s="45"/>
      <c r="AG96" s="106"/>
      <c r="AH96" s="106"/>
      <c r="AI96" s="106"/>
      <c r="AJ96" s="141"/>
      <c r="AK96" s="106"/>
      <c r="AL96" s="129"/>
    </row>
    <row r="97" s="5" customFormat="1" ht="74" hidden="1" customHeight="1" spans="1:38">
      <c r="A97" s="40">
        <v>1</v>
      </c>
      <c r="B97" s="174" t="s">
        <v>709</v>
      </c>
      <c r="C97" s="58" t="s">
        <v>710</v>
      </c>
      <c r="D97" s="40" t="s">
        <v>492</v>
      </c>
      <c r="E97" s="49" t="s">
        <v>360</v>
      </c>
      <c r="F97" s="105" t="s">
        <v>698</v>
      </c>
      <c r="G97" s="40" t="s">
        <v>49</v>
      </c>
      <c r="H97" s="40" t="s">
        <v>711</v>
      </c>
      <c r="I97" s="40">
        <v>8000</v>
      </c>
      <c r="J97" s="40">
        <v>1500</v>
      </c>
      <c r="K97" s="40">
        <v>280</v>
      </c>
      <c r="L97" s="40">
        <v>80</v>
      </c>
      <c r="M97" s="41"/>
      <c r="N97" s="41"/>
      <c r="O97" s="41"/>
      <c r="P97" s="84">
        <f>K97/J97</f>
        <v>0.186666666666667</v>
      </c>
      <c r="Q97" s="58" t="s">
        <v>712</v>
      </c>
      <c r="R97" s="48">
        <v>1</v>
      </c>
      <c r="S97" s="48">
        <v>0</v>
      </c>
      <c r="T97" s="63" t="s">
        <v>52</v>
      </c>
      <c r="U97" s="48" t="s">
        <v>713</v>
      </c>
      <c r="V97" s="48" t="s">
        <v>714</v>
      </c>
      <c r="W97" s="48" t="s">
        <v>715</v>
      </c>
      <c r="X97" s="40" t="s">
        <v>716</v>
      </c>
      <c r="Y97" s="40" t="s">
        <v>72</v>
      </c>
      <c r="Z97" s="62" t="s">
        <v>717</v>
      </c>
      <c r="AA97" s="40"/>
      <c r="AB97" s="62" t="s">
        <v>72</v>
      </c>
      <c r="AC97" s="62"/>
      <c r="AD97" s="62" t="s">
        <v>72</v>
      </c>
      <c r="AE97" s="62" t="s">
        <v>72</v>
      </c>
      <c r="AF97" s="62" t="s">
        <v>72</v>
      </c>
      <c r="AG97" s="253"/>
      <c r="AH97" s="58"/>
      <c r="AI97" s="58"/>
      <c r="AJ97" s="136" t="s">
        <v>718</v>
      </c>
      <c r="AK97" s="58"/>
      <c r="AL97" s="137"/>
    </row>
    <row r="98" s="4" customFormat="1" ht="27.75" hidden="1" customHeight="1" spans="1:38">
      <c r="A98" s="42" t="s">
        <v>719</v>
      </c>
      <c r="B98" s="42"/>
      <c r="C98" s="42"/>
      <c r="D98" s="42"/>
      <c r="E98" s="42"/>
      <c r="F98" s="43"/>
      <c r="G98" s="42"/>
      <c r="H98" s="42"/>
      <c r="I98" s="42">
        <f>I99</f>
        <v>30900</v>
      </c>
      <c r="J98" s="42">
        <f>J99</f>
        <v>21600</v>
      </c>
      <c r="K98" s="42">
        <f>K99</f>
        <v>4937</v>
      </c>
      <c r="L98" s="42">
        <f>L99</f>
        <v>1008</v>
      </c>
      <c r="M98" s="42"/>
      <c r="N98" s="42"/>
      <c r="O98" s="42"/>
      <c r="P98" s="74"/>
      <c r="Q98" s="108"/>
      <c r="R98" s="109">
        <f>SUM(R100:R103)</f>
        <v>3</v>
      </c>
      <c r="S98" s="109">
        <f>SUM(S100:S103)</f>
        <v>0</v>
      </c>
      <c r="T98" s="109"/>
      <c r="U98" s="109"/>
      <c r="V98" s="109"/>
      <c r="W98" s="109"/>
      <c r="X98" s="42"/>
      <c r="Y98" s="42"/>
      <c r="Z98" s="42"/>
      <c r="AA98" s="42"/>
      <c r="AB98" s="42"/>
      <c r="AC98" s="42"/>
      <c r="AD98" s="42"/>
      <c r="AE98" s="42"/>
      <c r="AF98" s="42"/>
      <c r="AG98" s="108"/>
      <c r="AH98" s="108"/>
      <c r="AI98" s="108"/>
      <c r="AJ98" s="144"/>
      <c r="AK98" s="108"/>
      <c r="AL98" s="129"/>
    </row>
    <row r="99" s="4" customFormat="1" ht="27.75" hidden="1" customHeight="1" spans="1:38">
      <c r="A99" s="45" t="s">
        <v>720</v>
      </c>
      <c r="B99" s="45"/>
      <c r="C99" s="45"/>
      <c r="D99" s="45"/>
      <c r="E99" s="45"/>
      <c r="F99" s="40"/>
      <c r="G99" s="45"/>
      <c r="H99" s="45"/>
      <c r="I99" s="45">
        <f>SUM(I100:I103)</f>
        <v>30900</v>
      </c>
      <c r="J99" s="45">
        <f>SUM(J100:J103)</f>
        <v>21600</v>
      </c>
      <c r="K99" s="45">
        <f>SUM(K100:K103)</f>
        <v>4937</v>
      </c>
      <c r="L99" s="45">
        <f>SUM(L100:L103)</f>
        <v>1008</v>
      </c>
      <c r="M99" s="45"/>
      <c r="N99" s="45"/>
      <c r="O99" s="45"/>
      <c r="P99" s="76"/>
      <c r="Q99" s="106"/>
      <c r="R99" s="107"/>
      <c r="S99" s="107"/>
      <c r="T99" s="107"/>
      <c r="U99" s="107"/>
      <c r="V99" s="107"/>
      <c r="W99" s="107"/>
      <c r="X99" s="45"/>
      <c r="Y99" s="45"/>
      <c r="Z99" s="45"/>
      <c r="AA99" s="45"/>
      <c r="AB99" s="45"/>
      <c r="AC99" s="45"/>
      <c r="AD99" s="45"/>
      <c r="AE99" s="45"/>
      <c r="AF99" s="45"/>
      <c r="AG99" s="106"/>
      <c r="AH99" s="106"/>
      <c r="AI99" s="106"/>
      <c r="AJ99" s="141"/>
      <c r="AK99" s="106"/>
      <c r="AL99" s="129"/>
    </row>
    <row r="100" s="5" customFormat="1" ht="70" hidden="1" customHeight="1" spans="1:38">
      <c r="A100" s="40">
        <v>1</v>
      </c>
      <c r="B100" s="46" t="s">
        <v>721</v>
      </c>
      <c r="C100" s="46" t="s">
        <v>722</v>
      </c>
      <c r="D100" s="48" t="s">
        <v>197</v>
      </c>
      <c r="E100" s="49" t="s">
        <v>47</v>
      </c>
      <c r="F100" s="40" t="s">
        <v>723</v>
      </c>
      <c r="G100" s="56" t="s">
        <v>64</v>
      </c>
      <c r="H100" s="40" t="s">
        <v>525</v>
      </c>
      <c r="I100" s="52">
        <v>13000</v>
      </c>
      <c r="J100" s="52">
        <v>13000</v>
      </c>
      <c r="K100" s="123">
        <v>2226</v>
      </c>
      <c r="L100" s="123">
        <v>380</v>
      </c>
      <c r="M100" s="45"/>
      <c r="N100" s="45"/>
      <c r="O100" s="45"/>
      <c r="P100" s="76"/>
      <c r="Q100" s="51" t="s">
        <v>724</v>
      </c>
      <c r="R100" s="48">
        <v>1</v>
      </c>
      <c r="S100" s="48">
        <v>0</v>
      </c>
      <c r="T100" s="48" t="s">
        <v>52</v>
      </c>
      <c r="U100" s="48">
        <v>72000</v>
      </c>
      <c r="V100" s="48">
        <v>8500</v>
      </c>
      <c r="W100" s="48">
        <v>3500</v>
      </c>
      <c r="X100" s="40" t="s">
        <v>725</v>
      </c>
      <c r="Y100" s="40" t="s">
        <v>726</v>
      </c>
      <c r="Z100" s="40" t="s">
        <v>727</v>
      </c>
      <c r="AA100" s="40">
        <v>1.477</v>
      </c>
      <c r="AB100" s="40" t="s">
        <v>728</v>
      </c>
      <c r="AC100" s="40"/>
      <c r="AD100" s="40" t="s">
        <v>107</v>
      </c>
      <c r="AE100" s="40" t="s">
        <v>107</v>
      </c>
      <c r="AF100" s="40" t="s">
        <v>107</v>
      </c>
      <c r="AG100" s="58"/>
      <c r="AH100" s="58"/>
      <c r="AI100" s="58"/>
      <c r="AJ100" s="136" t="s">
        <v>729</v>
      </c>
      <c r="AK100" s="48">
        <v>2022.03</v>
      </c>
      <c r="AL100" s="137"/>
    </row>
    <row r="101" s="5" customFormat="1" ht="59" hidden="1" customHeight="1" spans="1:38">
      <c r="A101" s="40">
        <v>2</v>
      </c>
      <c r="B101" s="46" t="s">
        <v>730</v>
      </c>
      <c r="C101" s="46" t="s">
        <v>731</v>
      </c>
      <c r="D101" s="48" t="s">
        <v>732</v>
      </c>
      <c r="E101" s="49" t="s">
        <v>47</v>
      </c>
      <c r="F101" s="40" t="s">
        <v>723</v>
      </c>
      <c r="G101" s="48" t="s">
        <v>49</v>
      </c>
      <c r="H101" s="40" t="s">
        <v>266</v>
      </c>
      <c r="I101" s="48">
        <v>12000</v>
      </c>
      <c r="J101" s="40">
        <v>7000</v>
      </c>
      <c r="K101" s="123">
        <v>1372</v>
      </c>
      <c r="L101" s="123">
        <v>28</v>
      </c>
      <c r="M101" s="45"/>
      <c r="N101" s="45"/>
      <c r="O101" s="45"/>
      <c r="P101" s="76"/>
      <c r="Q101" s="51" t="s">
        <v>733</v>
      </c>
      <c r="R101" s="48">
        <v>1</v>
      </c>
      <c r="S101" s="48">
        <v>0</v>
      </c>
      <c r="T101" s="63" t="s">
        <v>52</v>
      </c>
      <c r="U101" s="63">
        <v>49500</v>
      </c>
      <c r="V101" s="63">
        <v>15935</v>
      </c>
      <c r="W101" s="63">
        <v>3983</v>
      </c>
      <c r="X101" s="40" t="s">
        <v>734</v>
      </c>
      <c r="Y101" s="40" t="s">
        <v>735</v>
      </c>
      <c r="Z101" s="122" t="s">
        <v>736</v>
      </c>
      <c r="AA101" s="122"/>
      <c r="AB101" s="244" t="s">
        <v>737</v>
      </c>
      <c r="AC101" s="244"/>
      <c r="AD101" s="40" t="s">
        <v>738</v>
      </c>
      <c r="AE101" s="302" t="s">
        <v>739</v>
      </c>
      <c r="AF101" s="118" t="s">
        <v>740</v>
      </c>
      <c r="AG101" s="58"/>
      <c r="AH101" s="58"/>
      <c r="AI101" s="58"/>
      <c r="AJ101" s="136" t="s">
        <v>741</v>
      </c>
      <c r="AK101" s="58"/>
      <c r="AL101" s="137"/>
    </row>
    <row r="102" s="5" customFormat="1" ht="61" hidden="1" customHeight="1" spans="1:38">
      <c r="A102" s="40">
        <v>3</v>
      </c>
      <c r="B102" s="46" t="s">
        <v>742</v>
      </c>
      <c r="C102" s="46" t="s">
        <v>743</v>
      </c>
      <c r="D102" s="48" t="s">
        <v>623</v>
      </c>
      <c r="E102" s="49" t="s">
        <v>77</v>
      </c>
      <c r="F102" s="40" t="s">
        <v>723</v>
      </c>
      <c r="G102" s="48" t="s">
        <v>64</v>
      </c>
      <c r="H102" s="175" t="s">
        <v>744</v>
      </c>
      <c r="I102" s="63">
        <v>3500</v>
      </c>
      <c r="J102" s="63">
        <v>1000</v>
      </c>
      <c r="K102" s="123">
        <v>1339</v>
      </c>
      <c r="L102" s="123">
        <v>600</v>
      </c>
      <c r="M102" s="79"/>
      <c r="N102" s="79"/>
      <c r="O102" s="79"/>
      <c r="P102" s="84">
        <f>K102/J102</f>
        <v>1.339</v>
      </c>
      <c r="Q102" s="40" t="s">
        <v>745</v>
      </c>
      <c r="R102" s="48">
        <v>1</v>
      </c>
      <c r="S102" s="48">
        <v>0</v>
      </c>
      <c r="T102" s="48" t="s">
        <v>52</v>
      </c>
      <c r="U102" s="48">
        <v>12000</v>
      </c>
      <c r="V102" s="48">
        <v>2400</v>
      </c>
      <c r="W102" s="48">
        <v>1100</v>
      </c>
      <c r="X102" s="48" t="s">
        <v>746</v>
      </c>
      <c r="Y102" s="48" t="s">
        <v>747</v>
      </c>
      <c r="Z102" s="48" t="s">
        <v>748</v>
      </c>
      <c r="AA102" s="40">
        <v>0.0236</v>
      </c>
      <c r="AB102" s="40" t="s">
        <v>72</v>
      </c>
      <c r="AC102" s="40"/>
      <c r="AD102" s="40" t="s">
        <v>72</v>
      </c>
      <c r="AE102" s="40" t="s">
        <v>72</v>
      </c>
      <c r="AF102" s="40" t="s">
        <v>72</v>
      </c>
      <c r="AG102" s="58"/>
      <c r="AH102" s="58"/>
      <c r="AI102" s="58"/>
      <c r="AJ102" s="136" t="s">
        <v>749</v>
      </c>
      <c r="AK102" s="48">
        <v>2022.01</v>
      </c>
      <c r="AL102" s="137"/>
    </row>
    <row r="103" s="5" customFormat="1" ht="66" hidden="1" customHeight="1" spans="1:38">
      <c r="A103" s="40">
        <v>4</v>
      </c>
      <c r="B103" s="46" t="s">
        <v>750</v>
      </c>
      <c r="C103" s="46" t="s">
        <v>751</v>
      </c>
      <c r="D103" s="48" t="s">
        <v>139</v>
      </c>
      <c r="E103" s="49" t="s">
        <v>77</v>
      </c>
      <c r="F103" s="40" t="s">
        <v>723</v>
      </c>
      <c r="G103" s="48" t="s">
        <v>64</v>
      </c>
      <c r="H103" s="40" t="s">
        <v>614</v>
      </c>
      <c r="I103" s="63">
        <v>2400</v>
      </c>
      <c r="J103" s="63">
        <v>600</v>
      </c>
      <c r="K103" s="40">
        <v>0</v>
      </c>
      <c r="L103" s="40">
        <v>0</v>
      </c>
      <c r="M103" s="79"/>
      <c r="N103" s="79"/>
      <c r="O103" s="79"/>
      <c r="P103" s="84">
        <f>K103/J103</f>
        <v>0</v>
      </c>
      <c r="Q103" s="40" t="s">
        <v>752</v>
      </c>
      <c r="R103" s="48">
        <v>0</v>
      </c>
      <c r="S103" s="48">
        <v>0</v>
      </c>
      <c r="T103" s="63" t="s">
        <v>52</v>
      </c>
      <c r="U103" s="48">
        <v>7600</v>
      </c>
      <c r="V103" s="48">
        <v>1400</v>
      </c>
      <c r="W103" s="48">
        <v>800</v>
      </c>
      <c r="X103" s="40" t="s">
        <v>753</v>
      </c>
      <c r="Y103" s="40" t="s">
        <v>69</v>
      </c>
      <c r="Z103" s="62" t="s">
        <v>754</v>
      </c>
      <c r="AA103" s="40">
        <v>0.014167</v>
      </c>
      <c r="AB103" s="62" t="s">
        <v>72</v>
      </c>
      <c r="AC103" s="62"/>
      <c r="AD103" s="62" t="s">
        <v>72</v>
      </c>
      <c r="AE103" s="62" t="s">
        <v>72</v>
      </c>
      <c r="AF103" s="62" t="s">
        <v>72</v>
      </c>
      <c r="AG103" s="58"/>
      <c r="AH103" s="58"/>
      <c r="AI103" s="58"/>
      <c r="AJ103" s="136" t="s">
        <v>741</v>
      </c>
      <c r="AK103" s="48">
        <v>2022.03</v>
      </c>
      <c r="AL103" s="137"/>
    </row>
    <row r="104" s="4" customFormat="1" ht="27.75" hidden="1" customHeight="1" spans="1:38">
      <c r="A104" s="42" t="s">
        <v>755</v>
      </c>
      <c r="B104" s="42"/>
      <c r="C104" s="42"/>
      <c r="D104" s="42"/>
      <c r="E104" s="42"/>
      <c r="F104" s="43"/>
      <c r="G104" s="42"/>
      <c r="H104" s="42"/>
      <c r="I104" s="42">
        <f>I105+I138+I140+I142</f>
        <v>2145010</v>
      </c>
      <c r="J104" s="42">
        <f>J105+J138+J140+J142</f>
        <v>213200</v>
      </c>
      <c r="K104" s="42">
        <f>K105+K138+K140+K142</f>
        <v>53533</v>
      </c>
      <c r="L104" s="42">
        <f>L105+L138+L140+L142</f>
        <v>10357</v>
      </c>
      <c r="M104" s="42"/>
      <c r="N104" s="42"/>
      <c r="O104" s="42"/>
      <c r="P104" s="74"/>
      <c r="Q104" s="108"/>
      <c r="R104" s="109">
        <f>SUM(R106:R147)</f>
        <v>24</v>
      </c>
      <c r="S104" s="109">
        <f>SUM(S106:S147)</f>
        <v>5</v>
      </c>
      <c r="T104" s="109"/>
      <c r="U104" s="109"/>
      <c r="V104" s="109"/>
      <c r="W104" s="109"/>
      <c r="X104" s="42"/>
      <c r="Y104" s="42"/>
      <c r="Z104" s="42"/>
      <c r="AA104" s="42"/>
      <c r="AB104" s="42"/>
      <c r="AC104" s="42"/>
      <c r="AD104" s="42"/>
      <c r="AE104" s="42"/>
      <c r="AF104" s="42"/>
      <c r="AG104" s="108"/>
      <c r="AH104" s="108"/>
      <c r="AI104" s="108"/>
      <c r="AJ104" s="144"/>
      <c r="AK104" s="108"/>
      <c r="AL104" s="129"/>
    </row>
    <row r="105" s="4" customFormat="1" ht="27.75" hidden="1" customHeight="1" spans="1:38">
      <c r="A105" s="45" t="s">
        <v>756</v>
      </c>
      <c r="B105" s="45"/>
      <c r="C105" s="45"/>
      <c r="D105" s="45"/>
      <c r="E105" s="45"/>
      <c r="F105" s="40"/>
      <c r="G105" s="45"/>
      <c r="H105" s="45"/>
      <c r="I105" s="45">
        <f>SUM(I106:I137)</f>
        <v>1695703</v>
      </c>
      <c r="J105" s="45">
        <f>SUM(J106:J137)</f>
        <v>158700</v>
      </c>
      <c r="K105" s="45">
        <f>SUM(K106:K137)</f>
        <v>19107</v>
      </c>
      <c r="L105" s="45">
        <f>SUM(L106:L137)</f>
        <v>6628</v>
      </c>
      <c r="M105" s="45"/>
      <c r="N105" s="45"/>
      <c r="O105" s="45"/>
      <c r="P105" s="76"/>
      <c r="Q105" s="106"/>
      <c r="R105" s="107"/>
      <c r="S105" s="107"/>
      <c r="T105" s="107"/>
      <c r="U105" s="107"/>
      <c r="V105" s="107"/>
      <c r="W105" s="107"/>
      <c r="X105" s="45"/>
      <c r="Y105" s="45"/>
      <c r="Z105" s="45"/>
      <c r="AA105" s="45"/>
      <c r="AB105" s="45"/>
      <c r="AC105" s="45"/>
      <c r="AD105" s="45"/>
      <c r="AE105" s="45"/>
      <c r="AF105" s="45"/>
      <c r="AG105" s="106"/>
      <c r="AH105" s="106"/>
      <c r="AI105" s="106"/>
      <c r="AJ105" s="141"/>
      <c r="AK105" s="106"/>
      <c r="AL105" s="129"/>
    </row>
    <row r="106" s="5" customFormat="1" ht="79" hidden="1" customHeight="1" spans="1:38">
      <c r="A106" s="48">
        <v>1</v>
      </c>
      <c r="B106" s="46" t="s">
        <v>757</v>
      </c>
      <c r="C106" s="47" t="s">
        <v>758</v>
      </c>
      <c r="D106" s="48" t="s">
        <v>197</v>
      </c>
      <c r="E106" s="49" t="s">
        <v>47</v>
      </c>
      <c r="F106" s="48" t="s">
        <v>759</v>
      </c>
      <c r="G106" s="59" t="s">
        <v>64</v>
      </c>
      <c r="H106" s="51" t="s">
        <v>760</v>
      </c>
      <c r="I106" s="40">
        <v>106000</v>
      </c>
      <c r="J106" s="52">
        <v>20000</v>
      </c>
      <c r="K106" s="40">
        <v>0</v>
      </c>
      <c r="L106" s="40">
        <v>0</v>
      </c>
      <c r="M106" s="45"/>
      <c r="N106" s="45"/>
      <c r="O106" s="45"/>
      <c r="P106" s="76"/>
      <c r="Q106" s="51" t="s">
        <v>761</v>
      </c>
      <c r="R106" s="48">
        <v>0</v>
      </c>
      <c r="S106" s="48">
        <v>0</v>
      </c>
      <c r="T106" s="63" t="s">
        <v>67</v>
      </c>
      <c r="U106" s="48">
        <v>203706</v>
      </c>
      <c r="V106" s="48">
        <v>31628</v>
      </c>
      <c r="W106" s="48">
        <v>5581</v>
      </c>
      <c r="X106" s="40" t="s">
        <v>762</v>
      </c>
      <c r="Y106" s="40" t="s">
        <v>763</v>
      </c>
      <c r="Z106" s="40" t="s">
        <v>764</v>
      </c>
      <c r="AA106" s="123"/>
      <c r="AB106" s="40" t="s">
        <v>765</v>
      </c>
      <c r="AC106" s="40"/>
      <c r="AD106" s="40" t="s">
        <v>107</v>
      </c>
      <c r="AE106" s="40" t="s">
        <v>107</v>
      </c>
      <c r="AF106" s="40" t="s">
        <v>107</v>
      </c>
      <c r="AG106" s="58"/>
      <c r="AH106" s="58"/>
      <c r="AI106" s="58"/>
      <c r="AJ106" s="136" t="s">
        <v>766</v>
      </c>
      <c r="AK106" s="48" t="s">
        <v>512</v>
      </c>
      <c r="AL106" s="137"/>
    </row>
    <row r="107" s="5" customFormat="1" ht="83" hidden="1" customHeight="1" spans="1:38">
      <c r="A107" s="48">
        <v>2</v>
      </c>
      <c r="B107" s="46" t="s">
        <v>767</v>
      </c>
      <c r="C107" s="47" t="s">
        <v>768</v>
      </c>
      <c r="D107" s="48" t="s">
        <v>197</v>
      </c>
      <c r="E107" s="49" t="s">
        <v>47</v>
      </c>
      <c r="F107" s="48" t="s">
        <v>759</v>
      </c>
      <c r="G107" s="59" t="s">
        <v>64</v>
      </c>
      <c r="H107" s="58" t="s">
        <v>699</v>
      </c>
      <c r="I107" s="40">
        <v>30000</v>
      </c>
      <c r="J107" s="52">
        <v>20000</v>
      </c>
      <c r="K107" s="40">
        <v>0</v>
      </c>
      <c r="L107" s="40">
        <v>0</v>
      </c>
      <c r="M107" s="45"/>
      <c r="N107" s="45"/>
      <c r="O107" s="45"/>
      <c r="P107" s="76"/>
      <c r="Q107" s="58" t="s">
        <v>66</v>
      </c>
      <c r="R107" s="48">
        <v>0</v>
      </c>
      <c r="S107" s="48">
        <v>0</v>
      </c>
      <c r="T107" s="63" t="s">
        <v>67</v>
      </c>
      <c r="U107" s="48">
        <v>117732</v>
      </c>
      <c r="V107" s="48">
        <v>5113</v>
      </c>
      <c r="W107" s="48">
        <v>1372</v>
      </c>
      <c r="X107" s="104" t="s">
        <v>769</v>
      </c>
      <c r="Y107" s="40" t="s">
        <v>770</v>
      </c>
      <c r="Z107" s="245" t="s">
        <v>771</v>
      </c>
      <c r="AA107" s="48">
        <v>3</v>
      </c>
      <c r="AB107" s="40" t="s">
        <v>772</v>
      </c>
      <c r="AC107" s="40"/>
      <c r="AD107" s="40" t="s">
        <v>773</v>
      </c>
      <c r="AE107" s="40" t="s">
        <v>107</v>
      </c>
      <c r="AF107" s="40" t="s">
        <v>107</v>
      </c>
      <c r="AG107" s="58"/>
      <c r="AH107" s="58"/>
      <c r="AI107" s="58"/>
      <c r="AJ107" s="136" t="s">
        <v>766</v>
      </c>
      <c r="AK107" s="48" t="s">
        <v>221</v>
      </c>
      <c r="AL107" s="137"/>
    </row>
    <row r="108" s="5" customFormat="1" ht="58" hidden="1" customHeight="1" spans="1:38">
      <c r="A108" s="48">
        <v>3</v>
      </c>
      <c r="B108" s="46" t="s">
        <v>774</v>
      </c>
      <c r="C108" s="47" t="s">
        <v>775</v>
      </c>
      <c r="D108" s="48" t="s">
        <v>732</v>
      </c>
      <c r="E108" s="49" t="s">
        <v>47</v>
      </c>
      <c r="F108" s="48" t="s">
        <v>759</v>
      </c>
      <c r="G108" s="48" t="s">
        <v>49</v>
      </c>
      <c r="H108" s="40" t="s">
        <v>776</v>
      </c>
      <c r="I108" s="40">
        <v>153000</v>
      </c>
      <c r="J108" s="52">
        <v>30000</v>
      </c>
      <c r="K108" s="40">
        <v>3000</v>
      </c>
      <c r="L108" s="40">
        <v>1000</v>
      </c>
      <c r="M108" s="45"/>
      <c r="N108" s="45"/>
      <c r="O108" s="45"/>
      <c r="P108" s="76"/>
      <c r="Q108" s="51" t="s">
        <v>777</v>
      </c>
      <c r="R108" s="48">
        <v>1</v>
      </c>
      <c r="S108" s="48">
        <v>0</v>
      </c>
      <c r="T108" s="48" t="s">
        <v>52</v>
      </c>
      <c r="U108" s="59">
        <v>90000</v>
      </c>
      <c r="V108" s="48"/>
      <c r="W108" s="40" t="s">
        <v>778</v>
      </c>
      <c r="X108" s="104" t="s">
        <v>779</v>
      </c>
      <c r="Y108" s="304" t="s">
        <v>780</v>
      </c>
      <c r="Z108" s="48" t="s">
        <v>55</v>
      </c>
      <c r="AA108" s="48"/>
      <c r="AB108" s="40" t="s">
        <v>781</v>
      </c>
      <c r="AC108" s="40"/>
      <c r="AD108" s="40" t="s">
        <v>782</v>
      </c>
      <c r="AE108" s="302" t="s">
        <v>783</v>
      </c>
      <c r="AF108" s="40" t="s">
        <v>72</v>
      </c>
      <c r="AG108" s="58"/>
      <c r="AH108" s="58"/>
      <c r="AI108" s="58"/>
      <c r="AJ108" s="136" t="s">
        <v>784</v>
      </c>
      <c r="AK108" s="58"/>
      <c r="AL108" s="137"/>
    </row>
    <row r="109" s="5" customFormat="1" ht="82" hidden="1" customHeight="1" spans="1:38">
      <c r="A109" s="48">
        <v>4</v>
      </c>
      <c r="B109" s="46" t="s">
        <v>785</v>
      </c>
      <c r="C109" s="47" t="s">
        <v>786</v>
      </c>
      <c r="D109" s="48" t="s">
        <v>787</v>
      </c>
      <c r="E109" s="49" t="s">
        <v>47</v>
      </c>
      <c r="F109" s="48" t="s">
        <v>759</v>
      </c>
      <c r="G109" s="48" t="s">
        <v>49</v>
      </c>
      <c r="H109" s="40" t="s">
        <v>788</v>
      </c>
      <c r="I109" s="40">
        <v>50000</v>
      </c>
      <c r="J109" s="52">
        <v>38000</v>
      </c>
      <c r="K109" s="40">
        <v>5100</v>
      </c>
      <c r="L109" s="40">
        <v>3000</v>
      </c>
      <c r="M109" s="45"/>
      <c r="N109" s="45"/>
      <c r="O109" s="45"/>
      <c r="P109" s="76"/>
      <c r="Q109" s="51" t="s">
        <v>789</v>
      </c>
      <c r="R109" s="48">
        <v>1</v>
      </c>
      <c r="S109" s="48">
        <v>0</v>
      </c>
      <c r="T109" s="63" t="s">
        <v>52</v>
      </c>
      <c r="U109" s="59">
        <v>30000</v>
      </c>
      <c r="V109" s="40">
        <v>4000</v>
      </c>
      <c r="W109" s="40">
        <v>1500</v>
      </c>
      <c r="X109" s="104" t="s">
        <v>790</v>
      </c>
      <c r="Y109" s="40" t="s">
        <v>791</v>
      </c>
      <c r="Z109" s="48" t="s">
        <v>792</v>
      </c>
      <c r="AA109" s="139"/>
      <c r="AB109" s="48" t="s">
        <v>793</v>
      </c>
      <c r="AC109" s="139"/>
      <c r="AD109" s="302" t="s">
        <v>794</v>
      </c>
      <c r="AE109" s="246" t="s">
        <v>795</v>
      </c>
      <c r="AF109" s="118" t="s">
        <v>796</v>
      </c>
      <c r="AG109" s="58"/>
      <c r="AH109" s="58"/>
      <c r="AI109" s="58"/>
      <c r="AJ109" s="136" t="s">
        <v>797</v>
      </c>
      <c r="AK109" s="40"/>
      <c r="AL109" s="137"/>
    </row>
    <row r="110" s="5" customFormat="1" ht="49" hidden="1" customHeight="1" spans="1:38">
      <c r="A110" s="48">
        <v>5</v>
      </c>
      <c r="B110" s="46" t="s">
        <v>798</v>
      </c>
      <c r="C110" s="47" t="s">
        <v>799</v>
      </c>
      <c r="D110" s="48" t="s">
        <v>800</v>
      </c>
      <c r="E110" s="49" t="s">
        <v>47</v>
      </c>
      <c r="F110" s="48" t="s">
        <v>759</v>
      </c>
      <c r="G110" s="48" t="s">
        <v>49</v>
      </c>
      <c r="H110" s="176" t="s">
        <v>801</v>
      </c>
      <c r="I110" s="40">
        <v>40000</v>
      </c>
      <c r="J110" s="52">
        <v>15000</v>
      </c>
      <c r="K110" s="176">
        <v>600</v>
      </c>
      <c r="L110" s="176">
        <v>100</v>
      </c>
      <c r="M110" s="45"/>
      <c r="N110" s="45"/>
      <c r="O110" s="45"/>
      <c r="P110" s="76"/>
      <c r="Q110" s="228" t="s">
        <v>802</v>
      </c>
      <c r="R110" s="48">
        <v>1</v>
      </c>
      <c r="S110" s="48">
        <v>0</v>
      </c>
      <c r="T110" s="63" t="s">
        <v>52</v>
      </c>
      <c r="U110" s="59">
        <v>20000</v>
      </c>
      <c r="V110" s="40">
        <v>100</v>
      </c>
      <c r="W110" s="40">
        <v>200</v>
      </c>
      <c r="X110" s="104" t="s">
        <v>803</v>
      </c>
      <c r="Y110" s="304" t="s">
        <v>804</v>
      </c>
      <c r="Z110" s="48" t="s">
        <v>55</v>
      </c>
      <c r="AA110" s="48"/>
      <c r="AB110" s="40" t="s">
        <v>805</v>
      </c>
      <c r="AC110" s="40"/>
      <c r="AD110" s="40" t="s">
        <v>806</v>
      </c>
      <c r="AE110" s="302" t="s">
        <v>807</v>
      </c>
      <c r="AF110" s="40" t="s">
        <v>72</v>
      </c>
      <c r="AG110" s="58" t="s">
        <v>808</v>
      </c>
      <c r="AH110" s="58"/>
      <c r="AI110" s="58"/>
      <c r="AJ110" s="254" t="s">
        <v>809</v>
      </c>
      <c r="AK110" s="58"/>
      <c r="AL110" s="137"/>
    </row>
    <row r="111" s="5" customFormat="1" ht="85" hidden="1" customHeight="1" spans="1:38">
      <c r="A111" s="48">
        <v>6</v>
      </c>
      <c r="B111" s="46" t="s">
        <v>810</v>
      </c>
      <c r="C111" s="47" t="s">
        <v>811</v>
      </c>
      <c r="D111" s="48" t="s">
        <v>197</v>
      </c>
      <c r="E111" s="49" t="s">
        <v>47</v>
      </c>
      <c r="F111" s="48" t="s">
        <v>759</v>
      </c>
      <c r="G111" s="48" t="s">
        <v>103</v>
      </c>
      <c r="H111" s="46" t="s">
        <v>812</v>
      </c>
      <c r="I111" s="40">
        <v>1090000</v>
      </c>
      <c r="J111" s="52"/>
      <c r="K111" s="40">
        <v>0</v>
      </c>
      <c r="L111" s="40">
        <v>0</v>
      </c>
      <c r="M111" s="45"/>
      <c r="N111" s="45"/>
      <c r="O111" s="45"/>
      <c r="P111" s="76"/>
      <c r="Q111" s="51" t="s">
        <v>813</v>
      </c>
      <c r="R111" s="48">
        <v>0</v>
      </c>
      <c r="S111" s="48">
        <v>0</v>
      </c>
      <c r="T111" s="63" t="s">
        <v>67</v>
      </c>
      <c r="U111" s="48">
        <v>2017100</v>
      </c>
      <c r="V111" s="48">
        <v>276083</v>
      </c>
      <c r="W111" s="48">
        <v>55216</v>
      </c>
      <c r="X111" s="209" t="s">
        <v>814</v>
      </c>
      <c r="Y111" s="40" t="s">
        <v>107</v>
      </c>
      <c r="Z111" s="40" t="s">
        <v>815</v>
      </c>
      <c r="AA111" s="40">
        <v>27.7</v>
      </c>
      <c r="AB111" s="40" t="s">
        <v>816</v>
      </c>
      <c r="AC111" s="40">
        <v>1566</v>
      </c>
      <c r="AD111" s="40" t="s">
        <v>107</v>
      </c>
      <c r="AE111" s="40" t="s">
        <v>107</v>
      </c>
      <c r="AF111" s="40" t="s">
        <v>107</v>
      </c>
      <c r="AG111" s="58"/>
      <c r="AH111" s="58"/>
      <c r="AI111" s="58"/>
      <c r="AJ111" s="136" t="s">
        <v>766</v>
      </c>
      <c r="AK111" s="40"/>
      <c r="AL111" s="137"/>
    </row>
    <row r="112" s="5" customFormat="1" ht="111" hidden="1" customHeight="1" spans="1:38">
      <c r="A112" s="48">
        <v>7</v>
      </c>
      <c r="B112" s="46" t="s">
        <v>817</v>
      </c>
      <c r="C112" s="47" t="s">
        <v>818</v>
      </c>
      <c r="D112" s="48" t="s">
        <v>819</v>
      </c>
      <c r="E112" s="49" t="s">
        <v>47</v>
      </c>
      <c r="F112" s="48" t="s">
        <v>759</v>
      </c>
      <c r="G112" s="48" t="s">
        <v>103</v>
      </c>
      <c r="H112" s="53" t="s">
        <v>820</v>
      </c>
      <c r="I112" s="40">
        <v>50000</v>
      </c>
      <c r="J112" s="52"/>
      <c r="K112" s="40">
        <v>0</v>
      </c>
      <c r="L112" s="40">
        <v>0</v>
      </c>
      <c r="M112" s="45"/>
      <c r="N112" s="45"/>
      <c r="O112" s="45"/>
      <c r="P112" s="76"/>
      <c r="Q112" s="51" t="s">
        <v>66</v>
      </c>
      <c r="R112" s="48">
        <v>0</v>
      </c>
      <c r="S112" s="48">
        <v>0</v>
      </c>
      <c r="T112" s="63" t="s">
        <v>67</v>
      </c>
      <c r="U112" s="48">
        <v>200000</v>
      </c>
      <c r="V112" s="48">
        <v>3000</v>
      </c>
      <c r="W112" s="48">
        <v>6000</v>
      </c>
      <c r="X112" s="302" t="s">
        <v>821</v>
      </c>
      <c r="Y112" s="59" t="s">
        <v>72</v>
      </c>
      <c r="Z112" s="40" t="s">
        <v>822</v>
      </c>
      <c r="AA112" s="59"/>
      <c r="AB112" s="40" t="s">
        <v>823</v>
      </c>
      <c r="AC112" s="40">
        <v>170</v>
      </c>
      <c r="AD112" s="40" t="s">
        <v>107</v>
      </c>
      <c r="AE112" s="40" t="s">
        <v>107</v>
      </c>
      <c r="AF112" s="40" t="s">
        <v>107</v>
      </c>
      <c r="AG112" s="58"/>
      <c r="AH112" s="58"/>
      <c r="AI112" s="58"/>
      <c r="AJ112" s="136" t="s">
        <v>824</v>
      </c>
      <c r="AK112" s="58"/>
      <c r="AL112" s="137"/>
    </row>
    <row r="113" s="5" customFormat="1" ht="99" hidden="1" customHeight="1" spans="1:38">
      <c r="A113" s="48">
        <v>8</v>
      </c>
      <c r="B113" s="51" t="s">
        <v>825</v>
      </c>
      <c r="C113" s="46" t="s">
        <v>826</v>
      </c>
      <c r="D113" s="48" t="s">
        <v>197</v>
      </c>
      <c r="E113" s="49" t="s">
        <v>47</v>
      </c>
      <c r="F113" s="48" t="s">
        <v>759</v>
      </c>
      <c r="G113" s="48" t="s">
        <v>64</v>
      </c>
      <c r="H113" s="40" t="s">
        <v>827</v>
      </c>
      <c r="I113" s="40">
        <v>10200</v>
      </c>
      <c r="J113" s="48">
        <v>3000</v>
      </c>
      <c r="K113" s="59">
        <v>0</v>
      </c>
      <c r="L113" s="59">
        <v>0</v>
      </c>
      <c r="M113" s="79"/>
      <c r="N113" s="79"/>
      <c r="O113" s="79"/>
      <c r="P113" s="84">
        <f t="shared" ref="P113:P137" si="1">K113/J113</f>
        <v>0</v>
      </c>
      <c r="Q113" s="51" t="s">
        <v>66</v>
      </c>
      <c r="R113" s="48">
        <v>0</v>
      </c>
      <c r="S113" s="48">
        <v>0</v>
      </c>
      <c r="T113" s="63" t="s">
        <v>67</v>
      </c>
      <c r="U113" s="48">
        <v>10000</v>
      </c>
      <c r="V113" s="48">
        <v>1000</v>
      </c>
      <c r="W113" s="48">
        <v>1000</v>
      </c>
      <c r="X113" s="40" t="s">
        <v>828</v>
      </c>
      <c r="Y113" s="40" t="s">
        <v>107</v>
      </c>
      <c r="Z113" s="40" t="s">
        <v>829</v>
      </c>
      <c r="AA113" s="59">
        <v>0.35</v>
      </c>
      <c r="AB113" s="40" t="s">
        <v>72</v>
      </c>
      <c r="AC113" s="40"/>
      <c r="AD113" s="40" t="s">
        <v>69</v>
      </c>
      <c r="AE113" s="40" t="s">
        <v>107</v>
      </c>
      <c r="AF113" s="40" t="s">
        <v>107</v>
      </c>
      <c r="AG113" s="58"/>
      <c r="AH113" s="58"/>
      <c r="AI113" s="58"/>
      <c r="AJ113" s="136" t="s">
        <v>830</v>
      </c>
      <c r="AK113" s="58">
        <v>2022.07</v>
      </c>
      <c r="AL113" s="137"/>
    </row>
    <row r="114" s="5" customFormat="1" ht="58" hidden="1" customHeight="1" spans="1:38">
      <c r="A114" s="48">
        <v>9</v>
      </c>
      <c r="B114" s="53" t="s">
        <v>831</v>
      </c>
      <c r="C114" s="177" t="s">
        <v>832</v>
      </c>
      <c r="D114" s="178" t="s">
        <v>46</v>
      </c>
      <c r="E114" s="179" t="s">
        <v>47</v>
      </c>
      <c r="F114" s="178" t="s">
        <v>759</v>
      </c>
      <c r="G114" s="178" t="s">
        <v>64</v>
      </c>
      <c r="H114" s="57" t="s">
        <v>833</v>
      </c>
      <c r="I114" s="57">
        <v>5000</v>
      </c>
      <c r="J114" s="57">
        <v>1000</v>
      </c>
      <c r="K114" s="59">
        <v>58</v>
      </c>
      <c r="L114" s="59">
        <v>6</v>
      </c>
      <c r="M114" s="80"/>
      <c r="N114" s="80"/>
      <c r="O114" s="80"/>
      <c r="P114" s="84">
        <f t="shared" si="1"/>
        <v>0.058</v>
      </c>
      <c r="Q114" s="51" t="s">
        <v>834</v>
      </c>
      <c r="R114" s="229">
        <v>1</v>
      </c>
      <c r="S114" s="229">
        <v>0</v>
      </c>
      <c r="T114" s="229" t="s">
        <v>52</v>
      </c>
      <c r="U114" s="48">
        <v>1000</v>
      </c>
      <c r="V114" s="48">
        <v>120</v>
      </c>
      <c r="W114" s="48">
        <v>30</v>
      </c>
      <c r="X114" s="40" t="s">
        <v>835</v>
      </c>
      <c r="Y114" s="40" t="s">
        <v>72</v>
      </c>
      <c r="Z114" s="40" t="s">
        <v>55</v>
      </c>
      <c r="AA114" s="59"/>
      <c r="AB114" s="40" t="s">
        <v>72</v>
      </c>
      <c r="AC114" s="40"/>
      <c r="AD114" s="40" t="s">
        <v>72</v>
      </c>
      <c r="AE114" s="40" t="s">
        <v>72</v>
      </c>
      <c r="AF114" s="40" t="s">
        <v>69</v>
      </c>
      <c r="AG114" s="58"/>
      <c r="AH114" s="58"/>
      <c r="AI114" s="58"/>
      <c r="AJ114" s="136" t="s">
        <v>836</v>
      </c>
      <c r="AK114" s="48">
        <v>2022.05</v>
      </c>
      <c r="AL114" s="137"/>
    </row>
    <row r="115" s="5" customFormat="1" ht="45" hidden="1" customHeight="1" spans="1:38">
      <c r="A115" s="48">
        <v>10</v>
      </c>
      <c r="B115" s="51" t="s">
        <v>837</v>
      </c>
      <c r="C115" s="46" t="s">
        <v>838</v>
      </c>
      <c r="D115" s="48" t="s">
        <v>102</v>
      </c>
      <c r="E115" s="49" t="s">
        <v>47</v>
      </c>
      <c r="F115" s="48" t="s">
        <v>759</v>
      </c>
      <c r="G115" s="48" t="s">
        <v>64</v>
      </c>
      <c r="H115" s="40" t="s">
        <v>839</v>
      </c>
      <c r="I115" s="40">
        <v>1000</v>
      </c>
      <c r="J115" s="40">
        <v>1000</v>
      </c>
      <c r="K115" s="59">
        <v>100</v>
      </c>
      <c r="L115" s="59">
        <v>100</v>
      </c>
      <c r="M115" s="80"/>
      <c r="N115" s="80"/>
      <c r="O115" s="80"/>
      <c r="P115" s="84">
        <f t="shared" si="1"/>
        <v>0.1</v>
      </c>
      <c r="Q115" s="51" t="s">
        <v>840</v>
      </c>
      <c r="R115" s="48">
        <v>0</v>
      </c>
      <c r="S115" s="48">
        <v>0</v>
      </c>
      <c r="T115" s="63" t="s">
        <v>52</v>
      </c>
      <c r="U115" s="48">
        <v>1000</v>
      </c>
      <c r="V115" s="48">
        <v>100</v>
      </c>
      <c r="W115" s="48">
        <v>100</v>
      </c>
      <c r="X115" s="40" t="s">
        <v>841</v>
      </c>
      <c r="Y115" s="48" t="s">
        <v>72</v>
      </c>
      <c r="Z115" s="48" t="s">
        <v>55</v>
      </c>
      <c r="AA115" s="48"/>
      <c r="AB115" s="48" t="s">
        <v>72</v>
      </c>
      <c r="AC115" s="48">
        <v>0</v>
      </c>
      <c r="AD115" s="48" t="s">
        <v>842</v>
      </c>
      <c r="AE115" s="48" t="s">
        <v>843</v>
      </c>
      <c r="AF115" s="48" t="s">
        <v>72</v>
      </c>
      <c r="AG115" s="58"/>
      <c r="AH115" s="58"/>
      <c r="AI115" s="58"/>
      <c r="AJ115" s="136" t="s">
        <v>844</v>
      </c>
      <c r="AK115" s="48">
        <v>2022.05</v>
      </c>
      <c r="AL115" s="137"/>
    </row>
    <row r="116" s="5" customFormat="1" ht="45" hidden="1" customHeight="1" spans="1:38">
      <c r="A116" s="48">
        <v>11</v>
      </c>
      <c r="B116" s="51" t="s">
        <v>845</v>
      </c>
      <c r="C116" s="46" t="s">
        <v>846</v>
      </c>
      <c r="D116" s="48" t="s">
        <v>46</v>
      </c>
      <c r="E116" s="49" t="s">
        <v>47</v>
      </c>
      <c r="F116" s="48" t="s">
        <v>759</v>
      </c>
      <c r="G116" s="48" t="s">
        <v>64</v>
      </c>
      <c r="H116" s="40" t="s">
        <v>847</v>
      </c>
      <c r="I116" s="40">
        <v>2000</v>
      </c>
      <c r="J116" s="48">
        <v>500</v>
      </c>
      <c r="K116" s="59">
        <v>2000</v>
      </c>
      <c r="L116" s="59">
        <v>500</v>
      </c>
      <c r="M116" s="80"/>
      <c r="N116" s="80"/>
      <c r="O116" s="80"/>
      <c r="P116" s="84">
        <f t="shared" si="1"/>
        <v>4</v>
      </c>
      <c r="Q116" s="58" t="s">
        <v>848</v>
      </c>
      <c r="R116" s="48">
        <v>1</v>
      </c>
      <c r="S116" s="48">
        <v>0</v>
      </c>
      <c r="T116" s="48" t="s">
        <v>52</v>
      </c>
      <c r="U116" s="48">
        <v>2000</v>
      </c>
      <c r="V116" s="48">
        <v>100</v>
      </c>
      <c r="W116" s="48">
        <v>120</v>
      </c>
      <c r="X116" s="40" t="s">
        <v>849</v>
      </c>
      <c r="Y116" s="48" t="s">
        <v>72</v>
      </c>
      <c r="Z116" s="40" t="s">
        <v>850</v>
      </c>
      <c r="AA116" s="59">
        <v>0.0285</v>
      </c>
      <c r="AB116" s="40" t="s">
        <v>72</v>
      </c>
      <c r="AC116" s="40"/>
      <c r="AD116" s="40" t="s">
        <v>72</v>
      </c>
      <c r="AE116" s="40" t="s">
        <v>72</v>
      </c>
      <c r="AF116" s="40" t="s">
        <v>69</v>
      </c>
      <c r="AG116" s="58"/>
      <c r="AH116" s="58"/>
      <c r="AI116" s="58"/>
      <c r="AJ116" s="136" t="s">
        <v>851</v>
      </c>
      <c r="AK116" s="40">
        <v>2022.03</v>
      </c>
      <c r="AL116" s="137"/>
    </row>
    <row r="117" s="5" customFormat="1" ht="50" hidden="1" customHeight="1" spans="1:38">
      <c r="A117" s="48">
        <v>12</v>
      </c>
      <c r="B117" s="51" t="s">
        <v>852</v>
      </c>
      <c r="C117" s="180" t="s">
        <v>853</v>
      </c>
      <c r="D117" s="175" t="s">
        <v>854</v>
      </c>
      <c r="E117" s="49" t="s">
        <v>77</v>
      </c>
      <c r="F117" s="48" t="s">
        <v>759</v>
      </c>
      <c r="G117" s="48" t="s">
        <v>64</v>
      </c>
      <c r="H117" s="175" t="s">
        <v>855</v>
      </c>
      <c r="I117" s="63">
        <v>1700</v>
      </c>
      <c r="J117" s="48">
        <v>800</v>
      </c>
      <c r="K117" s="59">
        <v>40</v>
      </c>
      <c r="L117" s="59">
        <v>0</v>
      </c>
      <c r="M117" s="80"/>
      <c r="N117" s="80"/>
      <c r="O117" s="80"/>
      <c r="P117" s="84">
        <f t="shared" si="1"/>
        <v>0.05</v>
      </c>
      <c r="Q117" s="58" t="s">
        <v>856</v>
      </c>
      <c r="R117" s="48">
        <v>1</v>
      </c>
      <c r="S117" s="48">
        <v>0</v>
      </c>
      <c r="T117" s="48" t="s">
        <v>52</v>
      </c>
      <c r="U117" s="48">
        <v>13000</v>
      </c>
      <c r="V117" s="48">
        <v>500</v>
      </c>
      <c r="W117" s="48">
        <v>450</v>
      </c>
      <c r="X117" s="40" t="s">
        <v>857</v>
      </c>
      <c r="Y117" s="40" t="s">
        <v>72</v>
      </c>
      <c r="Z117" s="40" t="s">
        <v>72</v>
      </c>
      <c r="AA117" s="40"/>
      <c r="AB117" s="40" t="s">
        <v>72</v>
      </c>
      <c r="AC117" s="40"/>
      <c r="AD117" s="40" t="s">
        <v>72</v>
      </c>
      <c r="AE117" s="40" t="s">
        <v>72</v>
      </c>
      <c r="AF117" s="40" t="s">
        <v>72</v>
      </c>
      <c r="AG117" s="58"/>
      <c r="AH117" s="58"/>
      <c r="AI117" s="58"/>
      <c r="AJ117" s="136" t="s">
        <v>858</v>
      </c>
      <c r="AK117" s="48"/>
      <c r="AL117" s="137"/>
    </row>
    <row r="118" s="5" customFormat="1" ht="62" hidden="1" customHeight="1" spans="1:38">
      <c r="A118" s="48">
        <v>13</v>
      </c>
      <c r="B118" s="47" t="s">
        <v>859</v>
      </c>
      <c r="C118" s="47" t="s">
        <v>860</v>
      </c>
      <c r="D118" s="48" t="s">
        <v>537</v>
      </c>
      <c r="E118" s="49" t="s">
        <v>47</v>
      </c>
      <c r="F118" s="48" t="s">
        <v>759</v>
      </c>
      <c r="G118" s="48" t="s">
        <v>49</v>
      </c>
      <c r="H118" s="48" t="s">
        <v>861</v>
      </c>
      <c r="I118" s="48">
        <v>15000</v>
      </c>
      <c r="J118" s="48">
        <v>10000</v>
      </c>
      <c r="K118" s="48">
        <v>0</v>
      </c>
      <c r="L118" s="48">
        <v>0</v>
      </c>
      <c r="M118" s="86"/>
      <c r="N118" s="86">
        <v>0</v>
      </c>
      <c r="O118" s="86"/>
      <c r="P118" s="84">
        <f t="shared" si="1"/>
        <v>0</v>
      </c>
      <c r="Q118" s="46" t="s">
        <v>862</v>
      </c>
      <c r="R118" s="48">
        <v>1</v>
      </c>
      <c r="S118" s="48">
        <v>0</v>
      </c>
      <c r="T118" s="48" t="s">
        <v>862</v>
      </c>
      <c r="U118" s="48">
        <v>0</v>
      </c>
      <c r="V118" s="48">
        <v>0</v>
      </c>
      <c r="W118" s="48">
        <v>0</v>
      </c>
      <c r="X118" s="48" t="s">
        <v>863</v>
      </c>
      <c r="Y118" s="48" t="s">
        <v>864</v>
      </c>
      <c r="Z118" s="48" t="s">
        <v>55</v>
      </c>
      <c r="AA118" s="48">
        <v>0</v>
      </c>
      <c r="AB118" s="48" t="s">
        <v>865</v>
      </c>
      <c r="AC118" s="48"/>
      <c r="AD118" s="48" t="s">
        <v>72</v>
      </c>
      <c r="AE118" s="48" t="s">
        <v>72</v>
      </c>
      <c r="AF118" s="48" t="s">
        <v>72</v>
      </c>
      <c r="AG118" s="47"/>
      <c r="AH118" s="47"/>
      <c r="AI118" s="47"/>
      <c r="AJ118" s="136" t="s">
        <v>766</v>
      </c>
      <c r="AK118" s="47"/>
      <c r="AL118" s="137"/>
    </row>
    <row r="119" s="5" customFormat="1" ht="51" hidden="1" customHeight="1" spans="1:38">
      <c r="A119" s="48">
        <v>14</v>
      </c>
      <c r="B119" s="46" t="s">
        <v>866</v>
      </c>
      <c r="C119" s="181" t="s">
        <v>867</v>
      </c>
      <c r="D119" s="182" t="s">
        <v>854</v>
      </c>
      <c r="E119" s="49" t="s">
        <v>47</v>
      </c>
      <c r="F119" s="48" t="s">
        <v>759</v>
      </c>
      <c r="G119" s="40" t="s">
        <v>49</v>
      </c>
      <c r="H119" s="48" t="s">
        <v>868</v>
      </c>
      <c r="I119" s="48">
        <v>13000</v>
      </c>
      <c r="J119" s="48">
        <v>3000</v>
      </c>
      <c r="K119" s="59">
        <v>1200</v>
      </c>
      <c r="L119" s="59">
        <v>600</v>
      </c>
      <c r="M119" s="80"/>
      <c r="N119" s="80"/>
      <c r="O119" s="80"/>
      <c r="P119" s="84">
        <f t="shared" si="1"/>
        <v>0.4</v>
      </c>
      <c r="Q119" s="51" t="s">
        <v>869</v>
      </c>
      <c r="R119" s="48">
        <v>1</v>
      </c>
      <c r="S119" s="48">
        <v>0</v>
      </c>
      <c r="T119" s="48" t="s">
        <v>52</v>
      </c>
      <c r="U119" s="48">
        <v>5000</v>
      </c>
      <c r="V119" s="48">
        <v>800</v>
      </c>
      <c r="W119" s="48">
        <v>400</v>
      </c>
      <c r="X119" s="40" t="s">
        <v>870</v>
      </c>
      <c r="Y119" s="40" t="s">
        <v>871</v>
      </c>
      <c r="Z119" s="40" t="s">
        <v>872</v>
      </c>
      <c r="AA119" s="59">
        <v>0.0312</v>
      </c>
      <c r="AB119" s="40" t="s">
        <v>873</v>
      </c>
      <c r="AC119" s="40"/>
      <c r="AD119" s="40" t="s">
        <v>874</v>
      </c>
      <c r="AE119" s="40" t="s">
        <v>875</v>
      </c>
      <c r="AF119" s="40" t="s">
        <v>72</v>
      </c>
      <c r="AG119" s="255"/>
      <c r="AH119" s="255"/>
      <c r="AI119" s="255"/>
      <c r="AJ119" s="136" t="s">
        <v>797</v>
      </c>
      <c r="AK119" s="40"/>
      <c r="AL119" s="137"/>
    </row>
    <row r="120" s="5" customFormat="1" ht="87" hidden="1" customHeight="1" spans="1:38">
      <c r="A120" s="48">
        <v>15</v>
      </c>
      <c r="B120" s="51" t="s">
        <v>876</v>
      </c>
      <c r="C120" s="51" t="s">
        <v>877</v>
      </c>
      <c r="D120" s="182" t="s">
        <v>854</v>
      </c>
      <c r="E120" s="49" t="s">
        <v>47</v>
      </c>
      <c r="F120" s="48" t="s">
        <v>759</v>
      </c>
      <c r="G120" s="48" t="s">
        <v>49</v>
      </c>
      <c r="H120" s="40" t="s">
        <v>878</v>
      </c>
      <c r="I120" s="40">
        <v>12014</v>
      </c>
      <c r="J120" s="40">
        <v>2000</v>
      </c>
      <c r="K120" s="59">
        <v>41</v>
      </c>
      <c r="L120" s="59">
        <v>6</v>
      </c>
      <c r="M120" s="80"/>
      <c r="N120" s="80"/>
      <c r="O120" s="80"/>
      <c r="P120" s="84">
        <f t="shared" si="1"/>
        <v>0.0205</v>
      </c>
      <c r="Q120" s="58" t="s">
        <v>879</v>
      </c>
      <c r="R120" s="48">
        <v>1</v>
      </c>
      <c r="S120" s="48">
        <v>0</v>
      </c>
      <c r="T120" s="48" t="s">
        <v>52</v>
      </c>
      <c r="U120" s="48">
        <v>12000</v>
      </c>
      <c r="V120" s="48">
        <v>1200</v>
      </c>
      <c r="W120" s="48">
        <v>400</v>
      </c>
      <c r="X120" s="40" t="s">
        <v>880</v>
      </c>
      <c r="Y120" s="40" t="s">
        <v>72</v>
      </c>
      <c r="Z120" s="48" t="s">
        <v>881</v>
      </c>
      <c r="AA120" s="40">
        <v>0.03</v>
      </c>
      <c r="AB120" s="40" t="s">
        <v>72</v>
      </c>
      <c r="AC120" s="40"/>
      <c r="AD120" s="48" t="s">
        <v>72</v>
      </c>
      <c r="AE120" s="48" t="s">
        <v>72</v>
      </c>
      <c r="AF120" s="48" t="s">
        <v>72</v>
      </c>
      <c r="AG120" s="58"/>
      <c r="AH120" s="58"/>
      <c r="AI120" s="58"/>
      <c r="AJ120" s="136" t="s">
        <v>882</v>
      </c>
      <c r="AK120" s="58"/>
      <c r="AL120" s="137"/>
    </row>
    <row r="121" s="5" customFormat="1" ht="104" hidden="1" customHeight="1" spans="1:38">
      <c r="A121" s="48">
        <v>16</v>
      </c>
      <c r="B121" s="47" t="s">
        <v>883</v>
      </c>
      <c r="C121" s="47" t="s">
        <v>884</v>
      </c>
      <c r="D121" s="48" t="s">
        <v>854</v>
      </c>
      <c r="E121" s="49" t="s">
        <v>47</v>
      </c>
      <c r="F121" s="48" t="s">
        <v>759</v>
      </c>
      <c r="G121" s="48" t="s">
        <v>49</v>
      </c>
      <c r="H121" s="48" t="s">
        <v>885</v>
      </c>
      <c r="I121" s="48">
        <v>8132</v>
      </c>
      <c r="J121" s="48">
        <v>1500</v>
      </c>
      <c r="K121" s="48">
        <v>234</v>
      </c>
      <c r="L121" s="48">
        <v>0</v>
      </c>
      <c r="M121" s="48"/>
      <c r="N121" s="48"/>
      <c r="O121" s="48"/>
      <c r="P121" s="84">
        <f t="shared" si="1"/>
        <v>0.156</v>
      </c>
      <c r="Q121" s="46" t="s">
        <v>886</v>
      </c>
      <c r="R121" s="48">
        <v>1</v>
      </c>
      <c r="S121" s="48">
        <v>0</v>
      </c>
      <c r="T121" s="48" t="s">
        <v>52</v>
      </c>
      <c r="U121" s="48">
        <v>35000</v>
      </c>
      <c r="V121" s="48">
        <v>3000</v>
      </c>
      <c r="W121" s="48">
        <v>900</v>
      </c>
      <c r="X121" s="48" t="s">
        <v>887</v>
      </c>
      <c r="Y121" s="48" t="s">
        <v>888</v>
      </c>
      <c r="Z121" s="48" t="s">
        <v>889</v>
      </c>
      <c r="AA121" s="48">
        <v>0.4</v>
      </c>
      <c r="AB121" s="48" t="s">
        <v>890</v>
      </c>
      <c r="AC121" s="48"/>
      <c r="AD121" s="48" t="s">
        <v>891</v>
      </c>
      <c r="AE121" s="48" t="s">
        <v>69</v>
      </c>
      <c r="AF121" s="48" t="s">
        <v>107</v>
      </c>
      <c r="AG121" s="48" t="s">
        <v>608</v>
      </c>
      <c r="AH121" s="47"/>
      <c r="AI121" s="47"/>
      <c r="AJ121" s="136" t="s">
        <v>892</v>
      </c>
      <c r="AK121" s="251"/>
      <c r="AL121" s="137"/>
    </row>
    <row r="122" s="5" customFormat="1" ht="48" hidden="1" spans="1:38">
      <c r="A122" s="48">
        <v>17</v>
      </c>
      <c r="B122" s="47" t="s">
        <v>893</v>
      </c>
      <c r="C122" s="47" t="s">
        <v>894</v>
      </c>
      <c r="D122" s="48" t="s">
        <v>537</v>
      </c>
      <c r="E122" s="49" t="s">
        <v>77</v>
      </c>
      <c r="F122" s="48" t="s">
        <v>759</v>
      </c>
      <c r="G122" s="48" t="s">
        <v>49</v>
      </c>
      <c r="H122" s="48" t="s">
        <v>895</v>
      </c>
      <c r="I122" s="48">
        <v>7000</v>
      </c>
      <c r="J122" s="48">
        <v>1000</v>
      </c>
      <c r="K122" s="48">
        <v>1151</v>
      </c>
      <c r="L122" s="48">
        <v>306</v>
      </c>
      <c r="M122" s="48"/>
      <c r="N122" s="48"/>
      <c r="O122" s="48"/>
      <c r="P122" s="84">
        <f t="shared" si="1"/>
        <v>1.151</v>
      </c>
      <c r="Q122" s="47" t="s">
        <v>896</v>
      </c>
      <c r="R122" s="48">
        <v>1</v>
      </c>
      <c r="S122" s="48">
        <v>0</v>
      </c>
      <c r="T122" s="48" t="s">
        <v>52</v>
      </c>
      <c r="U122" s="48">
        <v>10000</v>
      </c>
      <c r="V122" s="48">
        <v>2500</v>
      </c>
      <c r="W122" s="48">
        <v>1800</v>
      </c>
      <c r="X122" s="48" t="s">
        <v>897</v>
      </c>
      <c r="Y122" s="48" t="s">
        <v>898</v>
      </c>
      <c r="Z122" s="48" t="s">
        <v>899</v>
      </c>
      <c r="AA122" s="48">
        <v>3.7571</v>
      </c>
      <c r="AB122" s="48" t="s">
        <v>72</v>
      </c>
      <c r="AC122" s="48"/>
      <c r="AD122" s="48" t="s">
        <v>72</v>
      </c>
      <c r="AE122" s="48" t="s">
        <v>72</v>
      </c>
      <c r="AF122" s="48" t="s">
        <v>900</v>
      </c>
      <c r="AG122" s="47"/>
      <c r="AH122" s="47"/>
      <c r="AI122" s="47"/>
      <c r="AJ122" s="49" t="s">
        <v>901</v>
      </c>
      <c r="AK122" s="47"/>
      <c r="AL122" s="137"/>
    </row>
    <row r="123" s="5" customFormat="1" ht="96" hidden="1" spans="1:38">
      <c r="A123" s="48">
        <v>18</v>
      </c>
      <c r="B123" s="47" t="s">
        <v>902</v>
      </c>
      <c r="C123" s="47" t="s">
        <v>903</v>
      </c>
      <c r="D123" s="48" t="s">
        <v>197</v>
      </c>
      <c r="E123" s="49" t="s">
        <v>47</v>
      </c>
      <c r="F123" s="48" t="s">
        <v>759</v>
      </c>
      <c r="G123" s="48" t="s">
        <v>49</v>
      </c>
      <c r="H123" s="48" t="s">
        <v>323</v>
      </c>
      <c r="I123" s="48">
        <v>6500</v>
      </c>
      <c r="J123" s="48">
        <v>1000</v>
      </c>
      <c r="K123" s="48">
        <v>0</v>
      </c>
      <c r="L123" s="48">
        <v>0</v>
      </c>
      <c r="M123" s="48"/>
      <c r="N123" s="48"/>
      <c r="O123" s="48"/>
      <c r="P123" s="84">
        <f t="shared" si="1"/>
        <v>0</v>
      </c>
      <c r="Q123" s="47" t="s">
        <v>904</v>
      </c>
      <c r="R123" s="48">
        <v>1</v>
      </c>
      <c r="S123" s="48">
        <v>0</v>
      </c>
      <c r="T123" s="48" t="s">
        <v>52</v>
      </c>
      <c r="U123" s="48">
        <v>10000</v>
      </c>
      <c r="V123" s="48">
        <v>1500</v>
      </c>
      <c r="W123" s="48">
        <v>500</v>
      </c>
      <c r="X123" s="48" t="s">
        <v>905</v>
      </c>
      <c r="Y123" s="48" t="s">
        <v>72</v>
      </c>
      <c r="Z123" s="48" t="s">
        <v>906</v>
      </c>
      <c r="AA123" s="48">
        <v>0.082</v>
      </c>
      <c r="AB123" s="48" t="s">
        <v>907</v>
      </c>
      <c r="AC123" s="48"/>
      <c r="AD123" s="48" t="s">
        <v>908</v>
      </c>
      <c r="AE123" s="303" t="s">
        <v>909</v>
      </c>
      <c r="AF123" s="48" t="s">
        <v>156</v>
      </c>
      <c r="AG123" s="47"/>
      <c r="AH123" s="47"/>
      <c r="AI123" s="47"/>
      <c r="AJ123" s="136" t="s">
        <v>910</v>
      </c>
      <c r="AK123" s="47"/>
      <c r="AL123" s="137"/>
    </row>
    <row r="124" s="5" customFormat="1" ht="89" hidden="1" customHeight="1" spans="1:38">
      <c r="A124" s="48">
        <v>19</v>
      </c>
      <c r="B124" s="51" t="s">
        <v>911</v>
      </c>
      <c r="C124" s="180" t="s">
        <v>912</v>
      </c>
      <c r="D124" s="175" t="s">
        <v>854</v>
      </c>
      <c r="E124" s="49" t="s">
        <v>77</v>
      </c>
      <c r="F124" s="48" t="s">
        <v>759</v>
      </c>
      <c r="G124" s="59" t="s">
        <v>49</v>
      </c>
      <c r="H124" s="175" t="s">
        <v>788</v>
      </c>
      <c r="I124" s="90">
        <v>5000</v>
      </c>
      <c r="J124" s="59">
        <v>2000</v>
      </c>
      <c r="K124" s="59">
        <v>776</v>
      </c>
      <c r="L124" s="59">
        <v>610</v>
      </c>
      <c r="M124" s="80"/>
      <c r="N124" s="80"/>
      <c r="O124" s="80"/>
      <c r="P124" s="84">
        <f t="shared" si="1"/>
        <v>0.388</v>
      </c>
      <c r="Q124" s="51" t="s">
        <v>913</v>
      </c>
      <c r="R124" s="48">
        <v>1</v>
      </c>
      <c r="S124" s="48">
        <v>0</v>
      </c>
      <c r="T124" s="48" t="s">
        <v>52</v>
      </c>
      <c r="U124" s="48">
        <v>5000</v>
      </c>
      <c r="V124" s="48">
        <v>500</v>
      </c>
      <c r="W124" s="48">
        <v>600</v>
      </c>
      <c r="X124" s="40" t="s">
        <v>914</v>
      </c>
      <c r="Y124" s="40" t="s">
        <v>915</v>
      </c>
      <c r="Z124" s="40" t="s">
        <v>55</v>
      </c>
      <c r="AA124" s="40">
        <v>0.06</v>
      </c>
      <c r="AB124" s="40" t="s">
        <v>72</v>
      </c>
      <c r="AC124" s="40"/>
      <c r="AD124" s="40" t="s">
        <v>72</v>
      </c>
      <c r="AE124" s="40" t="s">
        <v>72</v>
      </c>
      <c r="AF124" s="40" t="s">
        <v>916</v>
      </c>
      <c r="AG124" s="58"/>
      <c r="AH124" s="58"/>
      <c r="AI124" s="58"/>
      <c r="AJ124" s="136" t="s">
        <v>917</v>
      </c>
      <c r="AK124" s="58"/>
      <c r="AL124" s="137"/>
    </row>
    <row r="125" s="7" customFormat="1" ht="65" hidden="1" customHeight="1" spans="1:38">
      <c r="A125" s="48">
        <v>20</v>
      </c>
      <c r="B125" s="51" t="s">
        <v>918</v>
      </c>
      <c r="C125" s="47" t="s">
        <v>919</v>
      </c>
      <c r="D125" s="48" t="s">
        <v>102</v>
      </c>
      <c r="E125" s="49" t="s">
        <v>47</v>
      </c>
      <c r="F125" s="48" t="s">
        <v>759</v>
      </c>
      <c r="G125" s="59" t="s">
        <v>49</v>
      </c>
      <c r="H125" s="48" t="s">
        <v>920</v>
      </c>
      <c r="I125" s="59">
        <v>5000</v>
      </c>
      <c r="J125" s="202">
        <v>1000</v>
      </c>
      <c r="K125" s="59">
        <v>1000</v>
      </c>
      <c r="L125" s="59">
        <v>0</v>
      </c>
      <c r="M125" s="203"/>
      <c r="N125" s="203"/>
      <c r="O125" s="203"/>
      <c r="P125" s="84">
        <f t="shared" si="1"/>
        <v>1</v>
      </c>
      <c r="Q125" s="230" t="s">
        <v>862</v>
      </c>
      <c r="R125" s="82">
        <v>1</v>
      </c>
      <c r="S125" s="82">
        <v>1</v>
      </c>
      <c r="T125" s="48" t="s">
        <v>862</v>
      </c>
      <c r="U125" s="48">
        <v>0</v>
      </c>
      <c r="V125" s="48">
        <v>0</v>
      </c>
      <c r="W125" s="48">
        <v>0</v>
      </c>
      <c r="X125" s="48" t="s">
        <v>921</v>
      </c>
      <c r="Y125" s="303" t="s">
        <v>922</v>
      </c>
      <c r="Z125" s="48" t="s">
        <v>923</v>
      </c>
      <c r="AA125" s="47">
        <v>0.057</v>
      </c>
      <c r="AB125" s="47" t="s">
        <v>924</v>
      </c>
      <c r="AC125" s="47">
        <v>0</v>
      </c>
      <c r="AD125" s="47" t="s">
        <v>72</v>
      </c>
      <c r="AE125" s="47" t="s">
        <v>72</v>
      </c>
      <c r="AF125" s="40" t="s">
        <v>72</v>
      </c>
      <c r="AG125" s="256"/>
      <c r="AH125" s="256"/>
      <c r="AI125" s="256"/>
      <c r="AJ125" s="136" t="s">
        <v>766</v>
      </c>
      <c r="AK125" s="40"/>
      <c r="AL125" s="137"/>
    </row>
    <row r="126" s="5" customFormat="1" ht="65" hidden="1" customHeight="1" spans="1:38">
      <c r="A126" s="48">
        <v>21</v>
      </c>
      <c r="B126" s="51" t="s">
        <v>925</v>
      </c>
      <c r="C126" s="47" t="s">
        <v>926</v>
      </c>
      <c r="D126" s="48" t="s">
        <v>102</v>
      </c>
      <c r="E126" s="49" t="s">
        <v>47</v>
      </c>
      <c r="F126" s="48" t="s">
        <v>759</v>
      </c>
      <c r="G126" s="59" t="s">
        <v>49</v>
      </c>
      <c r="H126" s="48" t="s">
        <v>920</v>
      </c>
      <c r="I126" s="59">
        <v>4612</v>
      </c>
      <c r="J126" s="202">
        <v>1000</v>
      </c>
      <c r="K126" s="59">
        <v>1014</v>
      </c>
      <c r="L126" s="59">
        <v>0</v>
      </c>
      <c r="M126" s="80"/>
      <c r="N126" s="80"/>
      <c r="O126" s="80"/>
      <c r="P126" s="84">
        <f t="shared" si="1"/>
        <v>1.014</v>
      </c>
      <c r="Q126" s="230" t="s">
        <v>862</v>
      </c>
      <c r="R126" s="48">
        <v>1</v>
      </c>
      <c r="S126" s="48">
        <v>1</v>
      </c>
      <c r="T126" s="48" t="s">
        <v>862</v>
      </c>
      <c r="U126" s="48">
        <v>0</v>
      </c>
      <c r="V126" s="48">
        <v>0</v>
      </c>
      <c r="W126" s="48">
        <v>0</v>
      </c>
      <c r="X126" s="48" t="s">
        <v>927</v>
      </c>
      <c r="Y126" s="303" t="s">
        <v>928</v>
      </c>
      <c r="Z126" s="48" t="s">
        <v>929</v>
      </c>
      <c r="AA126" s="47">
        <v>0.026</v>
      </c>
      <c r="AB126" s="47" t="s">
        <v>930</v>
      </c>
      <c r="AC126" s="47">
        <v>0</v>
      </c>
      <c r="AD126" s="47" t="s">
        <v>72</v>
      </c>
      <c r="AE126" s="47" t="s">
        <v>72</v>
      </c>
      <c r="AF126" s="40" t="s">
        <v>72</v>
      </c>
      <c r="AG126" s="58"/>
      <c r="AH126" s="58"/>
      <c r="AI126" s="58"/>
      <c r="AJ126" s="136" t="s">
        <v>766</v>
      </c>
      <c r="AK126" s="58"/>
      <c r="AL126" s="137"/>
    </row>
    <row r="127" s="5" customFormat="1" ht="71" hidden="1" customHeight="1" spans="1:38">
      <c r="A127" s="48">
        <v>22</v>
      </c>
      <c r="B127" s="51" t="s">
        <v>931</v>
      </c>
      <c r="C127" s="60" t="s">
        <v>932</v>
      </c>
      <c r="D127" s="57" t="s">
        <v>197</v>
      </c>
      <c r="E127" s="49" t="s">
        <v>77</v>
      </c>
      <c r="F127" s="48" t="s">
        <v>759</v>
      </c>
      <c r="G127" s="56" t="s">
        <v>49</v>
      </c>
      <c r="H127" s="48" t="s">
        <v>330</v>
      </c>
      <c r="I127" s="59">
        <v>4200</v>
      </c>
      <c r="J127" s="81">
        <v>2000</v>
      </c>
      <c r="K127" s="59">
        <v>400</v>
      </c>
      <c r="L127" s="59">
        <v>400</v>
      </c>
      <c r="M127" s="79"/>
      <c r="N127" s="79"/>
      <c r="O127" s="79"/>
      <c r="P127" s="84">
        <f t="shared" si="1"/>
        <v>0.2</v>
      </c>
      <c r="Q127" s="58" t="s">
        <v>933</v>
      </c>
      <c r="R127" s="48">
        <v>1</v>
      </c>
      <c r="S127" s="48">
        <v>0</v>
      </c>
      <c r="T127" s="48" t="s">
        <v>52</v>
      </c>
      <c r="U127" s="48">
        <v>8000</v>
      </c>
      <c r="V127" s="48">
        <v>1000</v>
      </c>
      <c r="W127" s="48">
        <v>400</v>
      </c>
      <c r="X127" s="40" t="s">
        <v>934</v>
      </c>
      <c r="Y127" s="40" t="s">
        <v>72</v>
      </c>
      <c r="Z127" s="40" t="s">
        <v>55</v>
      </c>
      <c r="AA127" s="40">
        <v>0.002</v>
      </c>
      <c r="AB127" s="40" t="s">
        <v>72</v>
      </c>
      <c r="AC127" s="40"/>
      <c r="AD127" s="40" t="s">
        <v>72</v>
      </c>
      <c r="AE127" s="40" t="s">
        <v>72</v>
      </c>
      <c r="AF127" s="40" t="s">
        <v>935</v>
      </c>
      <c r="AG127" s="58"/>
      <c r="AH127" s="58"/>
      <c r="AI127" s="58"/>
      <c r="AJ127" s="49" t="s">
        <v>910</v>
      </c>
      <c r="AK127" s="58"/>
      <c r="AL127" s="137"/>
    </row>
    <row r="128" s="5" customFormat="1" ht="114" hidden="1" customHeight="1" spans="1:38">
      <c r="A128" s="48">
        <v>23</v>
      </c>
      <c r="B128" s="47" t="s">
        <v>936</v>
      </c>
      <c r="C128" s="47" t="s">
        <v>937</v>
      </c>
      <c r="D128" s="48" t="s">
        <v>537</v>
      </c>
      <c r="E128" s="49" t="s">
        <v>47</v>
      </c>
      <c r="F128" s="48" t="s">
        <v>759</v>
      </c>
      <c r="G128" s="48" t="s">
        <v>49</v>
      </c>
      <c r="H128" s="48" t="s">
        <v>938</v>
      </c>
      <c r="I128" s="48">
        <v>3675</v>
      </c>
      <c r="J128" s="48">
        <v>1000</v>
      </c>
      <c r="K128" s="48">
        <v>1079</v>
      </c>
      <c r="L128" s="48">
        <v>0</v>
      </c>
      <c r="M128" s="86"/>
      <c r="N128" s="86"/>
      <c r="O128" s="86"/>
      <c r="P128" s="84">
        <f t="shared" si="1"/>
        <v>1.079</v>
      </c>
      <c r="Q128" s="47" t="s">
        <v>862</v>
      </c>
      <c r="R128" s="48">
        <v>1</v>
      </c>
      <c r="S128" s="48">
        <v>1</v>
      </c>
      <c r="T128" s="48" t="s">
        <v>862</v>
      </c>
      <c r="U128" s="48">
        <v>0</v>
      </c>
      <c r="V128" s="48">
        <v>0</v>
      </c>
      <c r="W128" s="48">
        <v>0</v>
      </c>
      <c r="X128" s="48" t="s">
        <v>939</v>
      </c>
      <c r="Y128" s="48" t="s">
        <v>72</v>
      </c>
      <c r="Z128" s="48" t="s">
        <v>940</v>
      </c>
      <c r="AA128" s="48">
        <v>0.05</v>
      </c>
      <c r="AB128" s="48" t="s">
        <v>924</v>
      </c>
      <c r="AC128" s="48"/>
      <c r="AD128" s="48" t="s">
        <v>72</v>
      </c>
      <c r="AE128" s="48" t="s">
        <v>72</v>
      </c>
      <c r="AF128" s="48" t="s">
        <v>941</v>
      </c>
      <c r="AG128" s="47"/>
      <c r="AH128" s="47"/>
      <c r="AI128" s="47"/>
      <c r="AJ128" s="136" t="s">
        <v>766</v>
      </c>
      <c r="AK128" s="47"/>
      <c r="AL128" s="137"/>
    </row>
    <row r="129" s="5" customFormat="1" ht="111" hidden="1" customHeight="1" spans="1:38">
      <c r="A129" s="48">
        <v>24</v>
      </c>
      <c r="B129" s="47" t="s">
        <v>942</v>
      </c>
      <c r="C129" s="60" t="s">
        <v>943</v>
      </c>
      <c r="D129" s="57" t="s">
        <v>197</v>
      </c>
      <c r="E129" s="49" t="s">
        <v>47</v>
      </c>
      <c r="F129" s="48" t="s">
        <v>759</v>
      </c>
      <c r="G129" s="48" t="s">
        <v>49</v>
      </c>
      <c r="H129" s="57" t="s">
        <v>944</v>
      </c>
      <c r="I129" s="59">
        <v>3100</v>
      </c>
      <c r="J129" s="81">
        <v>1000</v>
      </c>
      <c r="K129" s="48">
        <v>501</v>
      </c>
      <c r="L129" s="48">
        <v>0</v>
      </c>
      <c r="M129" s="48"/>
      <c r="N129" s="48"/>
      <c r="O129" s="48"/>
      <c r="P129" s="84">
        <f t="shared" si="1"/>
        <v>0.501</v>
      </c>
      <c r="Q129" s="47" t="s">
        <v>862</v>
      </c>
      <c r="R129" s="48">
        <v>1</v>
      </c>
      <c r="S129" s="48">
        <v>1</v>
      </c>
      <c r="T129" s="48" t="s">
        <v>862</v>
      </c>
      <c r="U129" s="48">
        <v>10000</v>
      </c>
      <c r="V129" s="48">
        <v>1000</v>
      </c>
      <c r="W129" s="48">
        <v>500</v>
      </c>
      <c r="X129" s="48" t="s">
        <v>945</v>
      </c>
      <c r="Y129" s="48" t="s">
        <v>946</v>
      </c>
      <c r="Z129" s="48" t="s">
        <v>947</v>
      </c>
      <c r="AA129" s="48">
        <v>0.05</v>
      </c>
      <c r="AB129" s="48" t="s">
        <v>948</v>
      </c>
      <c r="AC129" s="48"/>
      <c r="AD129" s="48" t="s">
        <v>949</v>
      </c>
      <c r="AE129" s="48" t="s">
        <v>950</v>
      </c>
      <c r="AF129" s="48" t="s">
        <v>72</v>
      </c>
      <c r="AG129" s="47"/>
      <c r="AH129" s="47"/>
      <c r="AI129" s="47"/>
      <c r="AJ129" s="49" t="s">
        <v>951</v>
      </c>
      <c r="AK129" s="47"/>
      <c r="AL129" s="137"/>
    </row>
    <row r="130" s="5" customFormat="1" ht="61" hidden="1" customHeight="1" spans="1:38">
      <c r="A130" s="48">
        <v>25</v>
      </c>
      <c r="B130" s="51" t="s">
        <v>952</v>
      </c>
      <c r="C130" s="58" t="s">
        <v>953</v>
      </c>
      <c r="D130" s="59" t="s">
        <v>854</v>
      </c>
      <c r="E130" s="49" t="s">
        <v>77</v>
      </c>
      <c r="F130" s="48" t="s">
        <v>759</v>
      </c>
      <c r="G130" s="59" t="s">
        <v>49</v>
      </c>
      <c r="H130" s="40" t="s">
        <v>954</v>
      </c>
      <c r="I130" s="90">
        <v>2433</v>
      </c>
      <c r="J130" s="59">
        <v>1000</v>
      </c>
      <c r="K130" s="59">
        <v>10</v>
      </c>
      <c r="L130" s="59">
        <v>0</v>
      </c>
      <c r="M130" s="80"/>
      <c r="N130" s="80"/>
      <c r="O130" s="80"/>
      <c r="P130" s="75">
        <f t="shared" si="1"/>
        <v>0.01</v>
      </c>
      <c r="Q130" s="58" t="s">
        <v>879</v>
      </c>
      <c r="R130" s="48">
        <v>1</v>
      </c>
      <c r="S130" s="48">
        <v>0</v>
      </c>
      <c r="T130" s="48" t="s">
        <v>52</v>
      </c>
      <c r="U130" s="48">
        <v>6000</v>
      </c>
      <c r="V130" s="48">
        <v>1000</v>
      </c>
      <c r="W130" s="48">
        <v>350</v>
      </c>
      <c r="X130" s="40" t="s">
        <v>955</v>
      </c>
      <c r="Y130" s="40" t="s">
        <v>956</v>
      </c>
      <c r="Z130" s="40" t="s">
        <v>72</v>
      </c>
      <c r="AA130" s="40">
        <v>0</v>
      </c>
      <c r="AB130" s="40" t="s">
        <v>957</v>
      </c>
      <c r="AC130" s="40"/>
      <c r="AD130" s="40" t="s">
        <v>72</v>
      </c>
      <c r="AE130" s="40" t="s">
        <v>72</v>
      </c>
      <c r="AF130" s="40" t="s">
        <v>72</v>
      </c>
      <c r="AG130" s="58"/>
      <c r="AH130" s="58"/>
      <c r="AI130" s="58"/>
      <c r="AJ130" s="136" t="s">
        <v>958</v>
      </c>
      <c r="AK130" s="58"/>
      <c r="AL130" s="137"/>
    </row>
    <row r="131" s="5" customFormat="1" ht="65" hidden="1" customHeight="1" spans="1:38">
      <c r="A131" s="48">
        <v>26</v>
      </c>
      <c r="B131" s="51" t="s">
        <v>959</v>
      </c>
      <c r="C131" s="51" t="s">
        <v>960</v>
      </c>
      <c r="D131" s="48" t="s">
        <v>102</v>
      </c>
      <c r="E131" s="49" t="s">
        <v>47</v>
      </c>
      <c r="F131" s="48" t="s">
        <v>759</v>
      </c>
      <c r="G131" s="59" t="s">
        <v>49</v>
      </c>
      <c r="H131" s="48" t="s">
        <v>920</v>
      </c>
      <c r="I131" s="59">
        <v>2000</v>
      </c>
      <c r="J131" s="202">
        <v>800</v>
      </c>
      <c r="K131" s="40">
        <v>803</v>
      </c>
      <c r="L131" s="40">
        <v>0</v>
      </c>
      <c r="M131" s="41"/>
      <c r="N131" s="41"/>
      <c r="O131" s="41"/>
      <c r="P131" s="84">
        <f t="shared" si="1"/>
        <v>1.00375</v>
      </c>
      <c r="Q131" s="51" t="s">
        <v>862</v>
      </c>
      <c r="R131" s="48">
        <v>1</v>
      </c>
      <c r="S131" s="48">
        <v>1</v>
      </c>
      <c r="T131" s="48" t="s">
        <v>862</v>
      </c>
      <c r="U131" s="48">
        <v>0</v>
      </c>
      <c r="V131" s="48">
        <v>0</v>
      </c>
      <c r="W131" s="48">
        <v>0</v>
      </c>
      <c r="X131" s="40" t="s">
        <v>961</v>
      </c>
      <c r="Y131" s="40" t="s">
        <v>143</v>
      </c>
      <c r="Z131" s="40" t="s">
        <v>55</v>
      </c>
      <c r="AA131" s="40"/>
      <c r="AB131" s="40" t="s">
        <v>72</v>
      </c>
      <c r="AC131" s="40"/>
      <c r="AD131" s="40" t="s">
        <v>143</v>
      </c>
      <c r="AE131" s="40" t="s">
        <v>143</v>
      </c>
      <c r="AF131" s="40" t="s">
        <v>143</v>
      </c>
      <c r="AG131" s="47"/>
      <c r="AH131" s="47"/>
      <c r="AI131" s="47"/>
      <c r="AJ131" s="136" t="s">
        <v>766</v>
      </c>
      <c r="AK131" s="48"/>
      <c r="AL131" s="137"/>
    </row>
    <row r="132" s="5" customFormat="1" ht="99" hidden="1" customHeight="1" spans="1:38">
      <c r="A132" s="48">
        <v>27</v>
      </c>
      <c r="B132" s="51" t="s">
        <v>962</v>
      </c>
      <c r="C132" s="53" t="s">
        <v>963</v>
      </c>
      <c r="D132" s="48" t="s">
        <v>197</v>
      </c>
      <c r="E132" s="49" t="s">
        <v>47</v>
      </c>
      <c r="F132" s="48" t="s">
        <v>759</v>
      </c>
      <c r="G132" s="56" t="s">
        <v>49</v>
      </c>
      <c r="H132" s="57" t="s">
        <v>964</v>
      </c>
      <c r="I132" s="59">
        <v>1500</v>
      </c>
      <c r="J132" s="81">
        <v>300</v>
      </c>
      <c r="K132" s="59">
        <v>0</v>
      </c>
      <c r="L132" s="59">
        <v>0</v>
      </c>
      <c r="M132" s="79"/>
      <c r="N132" s="79"/>
      <c r="O132" s="79"/>
      <c r="P132" s="84">
        <f t="shared" si="1"/>
        <v>0</v>
      </c>
      <c r="Q132" s="58" t="s">
        <v>879</v>
      </c>
      <c r="R132" s="48">
        <v>1</v>
      </c>
      <c r="S132" s="48">
        <v>0</v>
      </c>
      <c r="T132" s="48" t="s">
        <v>52</v>
      </c>
      <c r="U132" s="48">
        <v>4000</v>
      </c>
      <c r="V132" s="48">
        <v>500</v>
      </c>
      <c r="W132" s="48">
        <v>100</v>
      </c>
      <c r="X132" s="40" t="s">
        <v>965</v>
      </c>
      <c r="Y132" s="40" t="s">
        <v>966</v>
      </c>
      <c r="Z132" s="40" t="s">
        <v>72</v>
      </c>
      <c r="AA132" s="40"/>
      <c r="AB132" s="40" t="s">
        <v>72</v>
      </c>
      <c r="AC132" s="40"/>
      <c r="AD132" s="40" t="s">
        <v>72</v>
      </c>
      <c r="AE132" s="40" t="s">
        <v>72</v>
      </c>
      <c r="AF132" s="40" t="s">
        <v>143</v>
      </c>
      <c r="AG132" s="58"/>
      <c r="AH132" s="58"/>
      <c r="AI132" s="58"/>
      <c r="AJ132" s="136" t="s">
        <v>967</v>
      </c>
      <c r="AK132" s="40"/>
      <c r="AL132" s="137"/>
    </row>
    <row r="133" s="5" customFormat="1" ht="99" hidden="1" customHeight="1" spans="1:38">
      <c r="A133" s="48">
        <v>28</v>
      </c>
      <c r="B133" s="51" t="s">
        <v>968</v>
      </c>
      <c r="C133" s="51" t="s">
        <v>969</v>
      </c>
      <c r="D133" s="40" t="s">
        <v>102</v>
      </c>
      <c r="E133" s="49" t="s">
        <v>77</v>
      </c>
      <c r="F133" s="48" t="s">
        <v>759</v>
      </c>
      <c r="G133" s="56" t="s">
        <v>49</v>
      </c>
      <c r="H133" s="40" t="s">
        <v>970</v>
      </c>
      <c r="I133" s="59">
        <v>1113</v>
      </c>
      <c r="J133" s="81">
        <v>800</v>
      </c>
      <c r="K133" s="59">
        <v>0</v>
      </c>
      <c r="L133" s="59">
        <v>0</v>
      </c>
      <c r="M133" s="80"/>
      <c r="N133" s="80"/>
      <c r="O133" s="80"/>
      <c r="P133" s="84">
        <f t="shared" si="1"/>
        <v>0</v>
      </c>
      <c r="Q133" s="58" t="s">
        <v>879</v>
      </c>
      <c r="R133" s="48">
        <v>1</v>
      </c>
      <c r="S133" s="48">
        <v>0</v>
      </c>
      <c r="T133" s="48" t="s">
        <v>52</v>
      </c>
      <c r="U133" s="48">
        <v>8000</v>
      </c>
      <c r="V133" s="48">
        <v>3000</v>
      </c>
      <c r="W133" s="48">
        <v>450</v>
      </c>
      <c r="X133" s="40" t="s">
        <v>971</v>
      </c>
      <c r="Y133" s="40" t="s">
        <v>972</v>
      </c>
      <c r="Z133" s="40" t="s">
        <v>72</v>
      </c>
      <c r="AA133" s="40"/>
      <c r="AB133" s="40" t="s">
        <v>72</v>
      </c>
      <c r="AC133" s="40"/>
      <c r="AD133" s="40" t="s">
        <v>72</v>
      </c>
      <c r="AE133" s="40" t="s">
        <v>72</v>
      </c>
      <c r="AF133" s="40" t="s">
        <v>72</v>
      </c>
      <c r="AG133" s="58"/>
      <c r="AH133" s="58"/>
      <c r="AI133" s="58"/>
      <c r="AJ133" s="136" t="s">
        <v>973</v>
      </c>
      <c r="AK133" s="58"/>
      <c r="AL133" s="137"/>
    </row>
    <row r="134" s="5" customFormat="1" ht="64" hidden="1" customHeight="1" spans="1:38">
      <c r="A134" s="48">
        <v>29</v>
      </c>
      <c r="B134" s="46" t="s">
        <v>974</v>
      </c>
      <c r="C134" s="46" t="s">
        <v>975</v>
      </c>
      <c r="D134" s="48" t="s">
        <v>537</v>
      </c>
      <c r="E134" s="49" t="s">
        <v>47</v>
      </c>
      <c r="F134" s="48" t="s">
        <v>759</v>
      </c>
      <c r="G134" s="48" t="s">
        <v>103</v>
      </c>
      <c r="H134" s="40" t="s">
        <v>976</v>
      </c>
      <c r="I134" s="48">
        <v>35000</v>
      </c>
      <c r="J134" s="48"/>
      <c r="K134" s="59">
        <v>0</v>
      </c>
      <c r="L134" s="59">
        <v>0</v>
      </c>
      <c r="M134" s="80"/>
      <c r="N134" s="80"/>
      <c r="O134" s="80"/>
      <c r="P134" s="84" t="e">
        <f t="shared" si="1"/>
        <v>#DIV/0!</v>
      </c>
      <c r="Q134" s="58" t="s">
        <v>66</v>
      </c>
      <c r="R134" s="48">
        <v>0</v>
      </c>
      <c r="S134" s="48">
        <v>0</v>
      </c>
      <c r="T134" s="59" t="s">
        <v>67</v>
      </c>
      <c r="U134" s="48">
        <v>112497</v>
      </c>
      <c r="V134" s="48">
        <v>20264</v>
      </c>
      <c r="W134" s="48">
        <v>4740</v>
      </c>
      <c r="X134" s="40" t="s">
        <v>977</v>
      </c>
      <c r="Y134" s="40" t="s">
        <v>978</v>
      </c>
      <c r="Z134" s="40" t="s">
        <v>979</v>
      </c>
      <c r="AA134" s="59">
        <v>1.66</v>
      </c>
      <c r="AB134" s="40" t="s">
        <v>72</v>
      </c>
      <c r="AC134" s="40"/>
      <c r="AD134" s="40" t="s">
        <v>69</v>
      </c>
      <c r="AE134" s="40" t="s">
        <v>107</v>
      </c>
      <c r="AF134" s="40" t="s">
        <v>980</v>
      </c>
      <c r="AG134" s="58"/>
      <c r="AH134" s="58"/>
      <c r="AI134" s="58"/>
      <c r="AJ134" s="136" t="s">
        <v>766</v>
      </c>
      <c r="AK134" s="40" t="s">
        <v>512</v>
      </c>
      <c r="AL134" s="137"/>
    </row>
    <row r="135" s="5" customFormat="1" ht="49" hidden="1" customHeight="1" spans="1:38">
      <c r="A135" s="48">
        <v>30</v>
      </c>
      <c r="B135" s="46" t="s">
        <v>981</v>
      </c>
      <c r="C135" s="46" t="s">
        <v>982</v>
      </c>
      <c r="D135" s="48" t="s">
        <v>537</v>
      </c>
      <c r="E135" s="49" t="s">
        <v>77</v>
      </c>
      <c r="F135" s="48" t="s">
        <v>759</v>
      </c>
      <c r="G135" s="48" t="s">
        <v>103</v>
      </c>
      <c r="H135" s="40" t="s">
        <v>983</v>
      </c>
      <c r="I135" s="48">
        <v>20000</v>
      </c>
      <c r="J135" s="48"/>
      <c r="K135" s="59">
        <v>0</v>
      </c>
      <c r="L135" s="59">
        <v>0</v>
      </c>
      <c r="M135" s="80"/>
      <c r="N135" s="80"/>
      <c r="O135" s="80"/>
      <c r="P135" s="84" t="e">
        <f t="shared" si="1"/>
        <v>#DIV/0!</v>
      </c>
      <c r="Q135" s="58" t="s">
        <v>66</v>
      </c>
      <c r="R135" s="48">
        <v>0</v>
      </c>
      <c r="S135" s="48">
        <v>0</v>
      </c>
      <c r="T135" s="59" t="s">
        <v>67</v>
      </c>
      <c r="U135" s="48">
        <v>154900</v>
      </c>
      <c r="V135" s="48">
        <v>12400</v>
      </c>
      <c r="W135" s="48">
        <v>4100</v>
      </c>
      <c r="X135" s="40" t="s">
        <v>143</v>
      </c>
      <c r="Y135" s="40" t="s">
        <v>984</v>
      </c>
      <c r="Z135" s="40" t="s">
        <v>985</v>
      </c>
      <c r="AA135" s="59">
        <v>1.18</v>
      </c>
      <c r="AB135" s="40" t="s">
        <v>72</v>
      </c>
      <c r="AC135" s="40"/>
      <c r="AD135" s="40" t="s">
        <v>986</v>
      </c>
      <c r="AE135" s="40" t="s">
        <v>72</v>
      </c>
      <c r="AF135" s="40" t="s">
        <v>107</v>
      </c>
      <c r="AG135" s="58"/>
      <c r="AH135" s="58"/>
      <c r="AI135" s="58"/>
      <c r="AJ135" s="136" t="s">
        <v>766</v>
      </c>
      <c r="AK135" s="40" t="s">
        <v>987</v>
      </c>
      <c r="AL135" s="137"/>
    </row>
    <row r="136" s="5" customFormat="1" ht="78" hidden="1" customHeight="1" spans="1:38">
      <c r="A136" s="48">
        <v>31</v>
      </c>
      <c r="B136" s="46" t="s">
        <v>988</v>
      </c>
      <c r="C136" s="46" t="s">
        <v>989</v>
      </c>
      <c r="D136" s="48" t="s">
        <v>537</v>
      </c>
      <c r="E136" s="49" t="s">
        <v>77</v>
      </c>
      <c r="F136" s="48" t="s">
        <v>759</v>
      </c>
      <c r="G136" s="40" t="s">
        <v>103</v>
      </c>
      <c r="H136" s="40"/>
      <c r="I136" s="40">
        <v>6000</v>
      </c>
      <c r="J136" s="48"/>
      <c r="K136" s="59">
        <v>0</v>
      </c>
      <c r="L136" s="59">
        <v>0</v>
      </c>
      <c r="M136" s="79"/>
      <c r="N136" s="79"/>
      <c r="O136" s="79"/>
      <c r="P136" s="84" t="e">
        <f t="shared" si="1"/>
        <v>#DIV/0!</v>
      </c>
      <c r="Q136" s="58" t="s">
        <v>66</v>
      </c>
      <c r="R136" s="48">
        <v>0</v>
      </c>
      <c r="S136" s="48">
        <v>0</v>
      </c>
      <c r="T136" s="59" t="s">
        <v>67</v>
      </c>
      <c r="U136" s="48">
        <v>0</v>
      </c>
      <c r="V136" s="48">
        <v>0</v>
      </c>
      <c r="W136" s="48">
        <v>0</v>
      </c>
      <c r="X136" s="40" t="s">
        <v>990</v>
      </c>
      <c r="Y136" s="40" t="s">
        <v>69</v>
      </c>
      <c r="Z136" s="40" t="s">
        <v>55</v>
      </c>
      <c r="AA136" s="59">
        <v>-1.2176</v>
      </c>
      <c r="AB136" s="40" t="s">
        <v>72</v>
      </c>
      <c r="AC136" s="40"/>
      <c r="AD136" s="40" t="s">
        <v>69</v>
      </c>
      <c r="AE136" s="40" t="s">
        <v>107</v>
      </c>
      <c r="AF136" s="40" t="s">
        <v>107</v>
      </c>
      <c r="AG136" s="58"/>
      <c r="AH136" s="58"/>
      <c r="AI136" s="58"/>
      <c r="AJ136" s="136" t="s">
        <v>991</v>
      </c>
      <c r="AK136" s="40" t="s">
        <v>656</v>
      </c>
      <c r="AL136" s="137"/>
    </row>
    <row r="137" s="5" customFormat="1" ht="61" hidden="1" customHeight="1" spans="1:38">
      <c r="A137" s="48">
        <v>32</v>
      </c>
      <c r="B137" s="51" t="s">
        <v>992</v>
      </c>
      <c r="C137" s="46" t="s">
        <v>993</v>
      </c>
      <c r="D137" s="48" t="s">
        <v>197</v>
      </c>
      <c r="E137" s="49" t="s">
        <v>47</v>
      </c>
      <c r="F137" s="48" t="s">
        <v>759</v>
      </c>
      <c r="G137" s="48" t="s">
        <v>103</v>
      </c>
      <c r="H137" s="40" t="s">
        <v>983</v>
      </c>
      <c r="I137" s="40">
        <v>1524</v>
      </c>
      <c r="J137" s="48"/>
      <c r="K137" s="59">
        <v>0</v>
      </c>
      <c r="L137" s="59">
        <v>0</v>
      </c>
      <c r="M137" s="80"/>
      <c r="N137" s="80"/>
      <c r="O137" s="80"/>
      <c r="P137" s="84" t="e">
        <f t="shared" si="1"/>
        <v>#DIV/0!</v>
      </c>
      <c r="Q137" s="58" t="s">
        <v>66</v>
      </c>
      <c r="R137" s="48">
        <v>0</v>
      </c>
      <c r="S137" s="48">
        <v>0</v>
      </c>
      <c r="T137" s="48" t="s">
        <v>67</v>
      </c>
      <c r="U137" s="48">
        <v>8200</v>
      </c>
      <c r="V137" s="48">
        <v>648</v>
      </c>
      <c r="W137" s="48">
        <v>177</v>
      </c>
      <c r="X137" s="40" t="s">
        <v>994</v>
      </c>
      <c r="Y137" s="40" t="s">
        <v>995</v>
      </c>
      <c r="Z137" s="40" t="s">
        <v>996</v>
      </c>
      <c r="AA137" s="59">
        <v>0.0151</v>
      </c>
      <c r="AB137" s="40" t="s">
        <v>72</v>
      </c>
      <c r="AC137" s="40"/>
      <c r="AD137" s="40" t="s">
        <v>72</v>
      </c>
      <c r="AE137" s="40" t="s">
        <v>72</v>
      </c>
      <c r="AF137" s="40" t="s">
        <v>143</v>
      </c>
      <c r="AG137" s="58"/>
      <c r="AH137" s="58"/>
      <c r="AI137" s="58"/>
      <c r="AJ137" s="136" t="s">
        <v>997</v>
      </c>
      <c r="AK137" s="40" t="s">
        <v>243</v>
      </c>
      <c r="AL137" s="137"/>
    </row>
    <row r="138" s="4" customFormat="1" ht="27.75" hidden="1" customHeight="1" spans="1:38">
      <c r="A138" s="45" t="s">
        <v>110</v>
      </c>
      <c r="B138" s="45"/>
      <c r="C138" s="45"/>
      <c r="D138" s="45"/>
      <c r="E138" s="45"/>
      <c r="F138" s="52"/>
      <c r="G138" s="45"/>
      <c r="H138" s="45"/>
      <c r="I138" s="45">
        <f>SUM(I139:I139)</f>
        <v>18000</v>
      </c>
      <c r="J138" s="45">
        <f>SUM(J139:J139)</f>
        <v>2000</v>
      </c>
      <c r="K138" s="45">
        <f>SUM(K139:K139)</f>
        <v>649</v>
      </c>
      <c r="L138" s="45">
        <f>SUM(L139:L139)</f>
        <v>64</v>
      </c>
      <c r="M138" s="45"/>
      <c r="N138" s="45"/>
      <c r="O138" s="86"/>
      <c r="P138" s="84"/>
      <c r="Q138" s="47"/>
      <c r="R138" s="107"/>
      <c r="S138" s="107"/>
      <c r="T138" s="107"/>
      <c r="U138" s="107"/>
      <c r="V138" s="107"/>
      <c r="W138" s="107"/>
      <c r="X138" s="170"/>
      <c r="Y138" s="170"/>
      <c r="Z138" s="170"/>
      <c r="AA138" s="170"/>
      <c r="AB138" s="170"/>
      <c r="AC138" s="170"/>
      <c r="AD138" s="170"/>
      <c r="AE138" s="170"/>
      <c r="AF138" s="170"/>
      <c r="AG138" s="170"/>
      <c r="AH138" s="170"/>
      <c r="AI138" s="170"/>
      <c r="AJ138" s="286"/>
      <c r="AK138" s="170"/>
      <c r="AL138" s="129"/>
    </row>
    <row r="139" s="5" customFormat="1" ht="55" hidden="1" customHeight="1" spans="1:38">
      <c r="A139" s="40">
        <v>1</v>
      </c>
      <c r="B139" s="47" t="s">
        <v>998</v>
      </c>
      <c r="C139" s="47" t="s">
        <v>999</v>
      </c>
      <c r="D139" s="48" t="s">
        <v>492</v>
      </c>
      <c r="E139" s="49" t="s">
        <v>47</v>
      </c>
      <c r="F139" s="48" t="s">
        <v>759</v>
      </c>
      <c r="G139" s="40" t="s">
        <v>49</v>
      </c>
      <c r="H139" s="48" t="s">
        <v>1000</v>
      </c>
      <c r="I139" s="48">
        <v>18000</v>
      </c>
      <c r="J139" s="48">
        <v>2000</v>
      </c>
      <c r="K139" s="48">
        <v>649</v>
      </c>
      <c r="L139" s="48">
        <v>64</v>
      </c>
      <c r="M139" s="86"/>
      <c r="N139" s="86"/>
      <c r="O139" s="86"/>
      <c r="P139" s="84">
        <f>K139/J139</f>
        <v>0.3245</v>
      </c>
      <c r="Q139" s="47" t="s">
        <v>1001</v>
      </c>
      <c r="R139" s="48">
        <v>1</v>
      </c>
      <c r="S139" s="48">
        <v>0</v>
      </c>
      <c r="T139" s="48" t="s">
        <v>52</v>
      </c>
      <c r="U139" s="48">
        <v>3000</v>
      </c>
      <c r="V139" s="48">
        <v>320</v>
      </c>
      <c r="W139" s="48">
        <v>0</v>
      </c>
      <c r="X139" s="48" t="s">
        <v>1002</v>
      </c>
      <c r="Y139" s="303" t="s">
        <v>1003</v>
      </c>
      <c r="Z139" s="48" t="s">
        <v>1004</v>
      </c>
      <c r="AA139" s="48">
        <v>0.034</v>
      </c>
      <c r="AB139" s="48" t="s">
        <v>107</v>
      </c>
      <c r="AC139" s="48">
        <v>190.36</v>
      </c>
      <c r="AD139" s="48" t="s">
        <v>72</v>
      </c>
      <c r="AE139" s="48" t="s">
        <v>72</v>
      </c>
      <c r="AF139" s="48" t="s">
        <v>72</v>
      </c>
      <c r="AG139" s="47" t="s">
        <v>1005</v>
      </c>
      <c r="AH139" s="58" t="s">
        <v>1006</v>
      </c>
      <c r="AI139" s="58" t="s">
        <v>1007</v>
      </c>
      <c r="AJ139" s="136" t="s">
        <v>1008</v>
      </c>
      <c r="AK139" s="58"/>
      <c r="AL139" s="137"/>
    </row>
    <row r="140" s="8" customFormat="1" ht="22.5" hidden="1" customHeight="1" spans="1:38">
      <c r="A140" s="45" t="s">
        <v>1009</v>
      </c>
      <c r="B140" s="45"/>
      <c r="C140" s="45"/>
      <c r="D140" s="45"/>
      <c r="E140" s="45"/>
      <c r="F140" s="45"/>
      <c r="G140" s="45"/>
      <c r="H140" s="45"/>
      <c r="I140" s="45">
        <f>I141</f>
        <v>4069</v>
      </c>
      <c r="J140" s="45">
        <f>J141</f>
        <v>700</v>
      </c>
      <c r="K140" s="45">
        <f>K141</f>
        <v>0</v>
      </c>
      <c r="L140" s="45">
        <f>L141</f>
        <v>0</v>
      </c>
      <c r="M140" s="45"/>
      <c r="N140" s="45"/>
      <c r="O140" s="45"/>
      <c r="P140" s="76"/>
      <c r="Q140" s="106"/>
      <c r="R140" s="107"/>
      <c r="S140" s="107"/>
      <c r="T140" s="107"/>
      <c r="U140" s="107"/>
      <c r="V140" s="107"/>
      <c r="W140" s="107"/>
      <c r="X140" s="45"/>
      <c r="Y140" s="45"/>
      <c r="Z140" s="45"/>
      <c r="AA140" s="45"/>
      <c r="AB140" s="45"/>
      <c r="AC140" s="45"/>
      <c r="AD140" s="45"/>
      <c r="AE140" s="45"/>
      <c r="AF140" s="45"/>
      <c r="AG140" s="106"/>
      <c r="AH140" s="106"/>
      <c r="AI140" s="106"/>
      <c r="AJ140" s="141"/>
      <c r="AK140" s="106"/>
      <c r="AL140" s="142"/>
    </row>
    <row r="141" s="9" customFormat="1" ht="102" customHeight="1" spans="1:38">
      <c r="A141" s="257">
        <v>1</v>
      </c>
      <c r="B141" s="258" t="s">
        <v>1010</v>
      </c>
      <c r="C141" s="259" t="s">
        <v>1011</v>
      </c>
      <c r="D141" s="260" t="s">
        <v>674</v>
      </c>
      <c r="E141" s="261" t="s">
        <v>151</v>
      </c>
      <c r="F141" s="260" t="s">
        <v>759</v>
      </c>
      <c r="G141" s="260" t="s">
        <v>64</v>
      </c>
      <c r="H141" s="257" t="s">
        <v>1012</v>
      </c>
      <c r="I141" s="257">
        <v>4069</v>
      </c>
      <c r="J141" s="257">
        <v>700</v>
      </c>
      <c r="K141" s="260">
        <v>0</v>
      </c>
      <c r="L141" s="269">
        <v>0</v>
      </c>
      <c r="M141" s="80"/>
      <c r="N141" s="270"/>
      <c r="O141" s="270"/>
      <c r="P141" s="84">
        <f>K141/J141</f>
        <v>0</v>
      </c>
      <c r="Q141" s="264" t="s">
        <v>1013</v>
      </c>
      <c r="R141" s="260">
        <v>0</v>
      </c>
      <c r="S141" s="260">
        <v>0</v>
      </c>
      <c r="T141" s="269" t="s">
        <v>67</v>
      </c>
      <c r="U141" s="269">
        <v>13900</v>
      </c>
      <c r="V141" s="257">
        <v>1000</v>
      </c>
      <c r="W141" s="257">
        <v>100</v>
      </c>
      <c r="X141" s="260" t="s">
        <v>1014</v>
      </c>
      <c r="Y141" s="260" t="s">
        <v>72</v>
      </c>
      <c r="Z141" s="260" t="s">
        <v>1015</v>
      </c>
      <c r="AA141" s="260">
        <v>0.002615</v>
      </c>
      <c r="AB141" s="264" t="s">
        <v>1016</v>
      </c>
      <c r="AC141" s="264">
        <v>11.4465</v>
      </c>
      <c r="AD141" s="264" t="s">
        <v>1017</v>
      </c>
      <c r="AE141" s="264" t="s">
        <v>107</v>
      </c>
      <c r="AF141" s="264" t="s">
        <v>1018</v>
      </c>
      <c r="AG141" s="278"/>
      <c r="AH141" s="278"/>
      <c r="AI141" s="278"/>
      <c r="AJ141" s="287" t="s">
        <v>1019</v>
      </c>
      <c r="AK141" s="260">
        <v>2022.07</v>
      </c>
      <c r="AL141" s="288" t="s">
        <v>1020</v>
      </c>
    </row>
    <row r="142" s="8" customFormat="1" ht="22.5" hidden="1" customHeight="1" spans="1:38">
      <c r="A142" s="45" t="s">
        <v>1021</v>
      </c>
      <c r="B142" s="45"/>
      <c r="C142" s="45"/>
      <c r="D142" s="45"/>
      <c r="E142" s="45"/>
      <c r="F142" s="45"/>
      <c r="G142" s="45"/>
      <c r="H142" s="45"/>
      <c r="I142" s="45">
        <f>SUM(I143:I147)</f>
        <v>427238</v>
      </c>
      <c r="J142" s="45">
        <f>SUM(J143:J147)</f>
        <v>51800</v>
      </c>
      <c r="K142" s="45">
        <f>SUM(K143:K147)</f>
        <v>33777</v>
      </c>
      <c r="L142" s="45">
        <f>SUM(L143:L147)</f>
        <v>3665</v>
      </c>
      <c r="M142" s="45"/>
      <c r="N142" s="45"/>
      <c r="O142" s="45"/>
      <c r="P142" s="76"/>
      <c r="Q142" s="106"/>
      <c r="R142" s="107"/>
      <c r="S142" s="107"/>
      <c r="T142" s="107"/>
      <c r="U142" s="107"/>
      <c r="V142" s="107"/>
      <c r="W142" s="107"/>
      <c r="X142" s="45"/>
      <c r="Y142" s="45"/>
      <c r="Z142" s="45"/>
      <c r="AA142" s="45"/>
      <c r="AB142" s="45"/>
      <c r="AC142" s="45"/>
      <c r="AD142" s="45"/>
      <c r="AE142" s="45"/>
      <c r="AF142" s="45"/>
      <c r="AG142" s="106"/>
      <c r="AH142" s="106"/>
      <c r="AI142" s="106"/>
      <c r="AJ142" s="141"/>
      <c r="AK142" s="106"/>
      <c r="AL142" s="142"/>
    </row>
    <row r="143" s="5" customFormat="1" ht="73" hidden="1" customHeight="1" spans="1:38">
      <c r="A143" s="48">
        <v>1</v>
      </c>
      <c r="B143" s="46" t="s">
        <v>1022</v>
      </c>
      <c r="C143" s="46" t="s">
        <v>1023</v>
      </c>
      <c r="D143" s="48" t="s">
        <v>1024</v>
      </c>
      <c r="E143" s="49" t="s">
        <v>47</v>
      </c>
      <c r="F143" s="40" t="s">
        <v>198</v>
      </c>
      <c r="G143" s="48" t="s">
        <v>49</v>
      </c>
      <c r="H143" s="40" t="s">
        <v>1025</v>
      </c>
      <c r="I143" s="40">
        <v>150000</v>
      </c>
      <c r="J143" s="52">
        <v>30000</v>
      </c>
      <c r="K143" s="40">
        <v>28344</v>
      </c>
      <c r="L143" s="40">
        <v>665</v>
      </c>
      <c r="M143" s="45"/>
      <c r="N143" s="45"/>
      <c r="O143" s="45"/>
      <c r="P143" s="76"/>
      <c r="Q143" s="51" t="s">
        <v>1026</v>
      </c>
      <c r="R143" s="48">
        <v>1</v>
      </c>
      <c r="S143" s="48">
        <v>0</v>
      </c>
      <c r="T143" s="48" t="s">
        <v>52</v>
      </c>
      <c r="U143" s="59">
        <v>13963</v>
      </c>
      <c r="V143" s="40">
        <v>1095</v>
      </c>
      <c r="W143" s="40">
        <v>10</v>
      </c>
      <c r="X143" s="40" t="s">
        <v>1027</v>
      </c>
      <c r="Y143" s="52" t="s">
        <v>1028</v>
      </c>
      <c r="Z143" s="40" t="s">
        <v>1029</v>
      </c>
      <c r="AA143" s="40"/>
      <c r="AB143" s="40" t="s">
        <v>1030</v>
      </c>
      <c r="AC143" s="40">
        <v>0</v>
      </c>
      <c r="AD143" s="40" t="s">
        <v>72</v>
      </c>
      <c r="AE143" s="40" t="s">
        <v>72</v>
      </c>
      <c r="AF143" s="40" t="s">
        <v>72</v>
      </c>
      <c r="AG143" s="58"/>
      <c r="AH143" s="58"/>
      <c r="AI143" s="58"/>
      <c r="AJ143" s="136" t="s">
        <v>1031</v>
      </c>
      <c r="AK143" s="58"/>
      <c r="AL143" s="137"/>
    </row>
    <row r="144" s="7" customFormat="1" ht="70" hidden="1" customHeight="1" spans="1:38">
      <c r="A144" s="40">
        <v>2</v>
      </c>
      <c r="B144" s="51" t="s">
        <v>1032</v>
      </c>
      <c r="C144" s="46" t="s">
        <v>1033</v>
      </c>
      <c r="D144" s="48" t="s">
        <v>1034</v>
      </c>
      <c r="E144" s="48" t="s">
        <v>126</v>
      </c>
      <c r="F144" s="48" t="s">
        <v>759</v>
      </c>
      <c r="G144" s="48" t="s">
        <v>64</v>
      </c>
      <c r="H144" s="40" t="s">
        <v>1035</v>
      </c>
      <c r="I144" s="40">
        <v>5000</v>
      </c>
      <c r="J144" s="40">
        <v>5000</v>
      </c>
      <c r="K144" s="59">
        <v>0</v>
      </c>
      <c r="L144" s="59">
        <v>0</v>
      </c>
      <c r="M144" s="80"/>
      <c r="N144" s="271"/>
      <c r="O144" s="271"/>
      <c r="P144" s="84">
        <f>K144/J144</f>
        <v>0</v>
      </c>
      <c r="Q144" s="58" t="s">
        <v>66</v>
      </c>
      <c r="R144" s="48">
        <v>0</v>
      </c>
      <c r="S144" s="48">
        <v>0</v>
      </c>
      <c r="T144" s="59" t="s">
        <v>67</v>
      </c>
      <c r="U144" s="48">
        <v>0</v>
      </c>
      <c r="V144" s="48">
        <v>0</v>
      </c>
      <c r="W144" s="48">
        <v>0</v>
      </c>
      <c r="X144" s="48" t="s">
        <v>1036</v>
      </c>
      <c r="Y144" s="48" t="s">
        <v>69</v>
      </c>
      <c r="Z144" s="48" t="s">
        <v>55</v>
      </c>
      <c r="AA144" s="48">
        <v>0.0074</v>
      </c>
      <c r="AB144" s="48" t="s">
        <v>72</v>
      </c>
      <c r="AC144" s="48"/>
      <c r="AD144" s="48" t="s">
        <v>843</v>
      </c>
      <c r="AE144" s="48" t="s">
        <v>69</v>
      </c>
      <c r="AF144" s="48" t="s">
        <v>72</v>
      </c>
      <c r="AG144" s="289"/>
      <c r="AH144" s="58"/>
      <c r="AI144" s="58"/>
      <c r="AJ144" s="136"/>
      <c r="AK144" s="290">
        <v>2022.07</v>
      </c>
      <c r="AL144" s="137"/>
    </row>
    <row r="145" s="7" customFormat="1" ht="81" hidden="1" customHeight="1" spans="1:38">
      <c r="A145" s="40">
        <v>3</v>
      </c>
      <c r="B145" s="47" t="s">
        <v>1037</v>
      </c>
      <c r="C145" s="47" t="s">
        <v>1038</v>
      </c>
      <c r="D145" s="48" t="s">
        <v>1039</v>
      </c>
      <c r="E145" s="48" t="s">
        <v>151</v>
      </c>
      <c r="F145" s="48" t="s">
        <v>759</v>
      </c>
      <c r="G145" s="40" t="s">
        <v>49</v>
      </c>
      <c r="H145" s="105" t="s">
        <v>1040</v>
      </c>
      <c r="I145" s="40">
        <v>124781</v>
      </c>
      <c r="J145" s="40">
        <v>5000</v>
      </c>
      <c r="K145" s="59">
        <v>1300</v>
      </c>
      <c r="L145" s="59">
        <v>1000</v>
      </c>
      <c r="M145" s="41"/>
      <c r="N145" s="41"/>
      <c r="O145" s="41"/>
      <c r="P145" s="84">
        <f>K145/J145</f>
        <v>0.26</v>
      </c>
      <c r="Q145" s="58" t="s">
        <v>1041</v>
      </c>
      <c r="R145" s="48">
        <v>0</v>
      </c>
      <c r="S145" s="48">
        <v>0</v>
      </c>
      <c r="T145" s="48" t="s">
        <v>52</v>
      </c>
      <c r="U145" s="48">
        <v>0</v>
      </c>
      <c r="V145" s="48">
        <v>0</v>
      </c>
      <c r="W145" s="48">
        <v>0</v>
      </c>
      <c r="X145" s="48" t="s">
        <v>1042</v>
      </c>
      <c r="Y145" s="48" t="s">
        <v>1043</v>
      </c>
      <c r="Z145" s="48" t="s">
        <v>1044</v>
      </c>
      <c r="AA145" s="48" t="s">
        <v>1045</v>
      </c>
      <c r="AB145" s="48" t="s">
        <v>1046</v>
      </c>
      <c r="AC145" s="48"/>
      <c r="AD145" s="48" t="s">
        <v>1047</v>
      </c>
      <c r="AE145" s="303" t="s">
        <v>1048</v>
      </c>
      <c r="AF145" s="48" t="s">
        <v>72</v>
      </c>
      <c r="AG145" s="289" t="s">
        <v>1049</v>
      </c>
      <c r="AH145" s="58" t="s">
        <v>1050</v>
      </c>
      <c r="AI145" s="58" t="s">
        <v>1051</v>
      </c>
      <c r="AJ145" s="136" t="s">
        <v>1052</v>
      </c>
      <c r="AK145" s="58">
        <v>2022.9</v>
      </c>
      <c r="AL145" s="137"/>
    </row>
    <row r="146" s="7" customFormat="1" ht="83" hidden="1" customHeight="1" spans="1:38">
      <c r="A146" s="40">
        <v>4</v>
      </c>
      <c r="B146" s="47" t="s">
        <v>1053</v>
      </c>
      <c r="C146" s="47" t="s">
        <v>1054</v>
      </c>
      <c r="D146" s="48" t="s">
        <v>1039</v>
      </c>
      <c r="E146" s="48" t="s">
        <v>151</v>
      </c>
      <c r="F146" s="48" t="s">
        <v>759</v>
      </c>
      <c r="G146" s="40" t="s">
        <v>49</v>
      </c>
      <c r="H146" s="105" t="s">
        <v>1055</v>
      </c>
      <c r="I146" s="40">
        <v>92160</v>
      </c>
      <c r="J146" s="40">
        <v>7000</v>
      </c>
      <c r="K146" s="59">
        <v>2915</v>
      </c>
      <c r="L146" s="59">
        <v>1200</v>
      </c>
      <c r="M146" s="41"/>
      <c r="N146" s="41"/>
      <c r="O146" s="41"/>
      <c r="P146" s="84">
        <f>K146/J146</f>
        <v>0.416428571428571</v>
      </c>
      <c r="Q146" s="276" t="s">
        <v>1056</v>
      </c>
      <c r="R146" s="48">
        <v>0</v>
      </c>
      <c r="S146" s="48">
        <v>0</v>
      </c>
      <c r="T146" s="48" t="s">
        <v>52</v>
      </c>
      <c r="U146" s="48">
        <v>0</v>
      </c>
      <c r="V146" s="48">
        <v>0</v>
      </c>
      <c r="W146" s="48">
        <v>0</v>
      </c>
      <c r="X146" s="48" t="s">
        <v>1057</v>
      </c>
      <c r="Y146" s="48" t="s">
        <v>1058</v>
      </c>
      <c r="Z146" s="48" t="s">
        <v>1059</v>
      </c>
      <c r="AA146" s="48" t="s">
        <v>1060</v>
      </c>
      <c r="AB146" s="48" t="s">
        <v>1061</v>
      </c>
      <c r="AC146" s="48"/>
      <c r="AD146" s="48" t="s">
        <v>107</v>
      </c>
      <c r="AE146" s="48" t="s">
        <v>107</v>
      </c>
      <c r="AF146" s="48" t="s">
        <v>72</v>
      </c>
      <c r="AG146" s="289" t="s">
        <v>1049</v>
      </c>
      <c r="AH146" s="58" t="s">
        <v>1050</v>
      </c>
      <c r="AI146" s="58" t="s">
        <v>1051</v>
      </c>
      <c r="AJ146" s="136" t="s">
        <v>1052</v>
      </c>
      <c r="AK146" s="290">
        <v>2022.9</v>
      </c>
      <c r="AL146" s="137"/>
    </row>
    <row r="147" s="7" customFormat="1" ht="70" hidden="1" customHeight="1" spans="1:38">
      <c r="A147" s="40">
        <v>5</v>
      </c>
      <c r="B147" s="47" t="s">
        <v>1062</v>
      </c>
      <c r="C147" s="47" t="s">
        <v>1063</v>
      </c>
      <c r="D147" s="48" t="s">
        <v>1039</v>
      </c>
      <c r="E147" s="48" t="s">
        <v>151</v>
      </c>
      <c r="F147" s="48" t="s">
        <v>759</v>
      </c>
      <c r="G147" s="40" t="s">
        <v>49</v>
      </c>
      <c r="H147" s="105" t="s">
        <v>1064</v>
      </c>
      <c r="I147" s="40">
        <v>55297</v>
      </c>
      <c r="J147" s="40">
        <v>4800</v>
      </c>
      <c r="K147" s="40">
        <v>1218</v>
      </c>
      <c r="L147" s="40">
        <v>800</v>
      </c>
      <c r="M147" s="41"/>
      <c r="N147" s="41"/>
      <c r="O147" s="41"/>
      <c r="P147" s="84">
        <f>K147/J147</f>
        <v>0.25375</v>
      </c>
      <c r="Q147" s="276" t="s">
        <v>1065</v>
      </c>
      <c r="R147" s="48">
        <v>0</v>
      </c>
      <c r="S147" s="48">
        <v>0</v>
      </c>
      <c r="T147" s="48" t="s">
        <v>52</v>
      </c>
      <c r="U147" s="48">
        <v>0</v>
      </c>
      <c r="V147" s="48">
        <v>0</v>
      </c>
      <c r="W147" s="48">
        <v>0</v>
      </c>
      <c r="X147" s="48" t="s">
        <v>1066</v>
      </c>
      <c r="Y147" s="48" t="s">
        <v>1067</v>
      </c>
      <c r="Z147" s="48" t="s">
        <v>1068</v>
      </c>
      <c r="AA147" s="48" t="s">
        <v>1069</v>
      </c>
      <c r="AB147" s="48" t="s">
        <v>1070</v>
      </c>
      <c r="AC147" s="48"/>
      <c r="AD147" s="48" t="s">
        <v>1071</v>
      </c>
      <c r="AE147" s="303" t="s">
        <v>1072</v>
      </c>
      <c r="AF147" s="48" t="s">
        <v>72</v>
      </c>
      <c r="AG147" s="289" t="s">
        <v>1049</v>
      </c>
      <c r="AH147" s="58" t="s">
        <v>1050</v>
      </c>
      <c r="AI147" s="58" t="s">
        <v>1051</v>
      </c>
      <c r="AJ147" s="136" t="s">
        <v>1052</v>
      </c>
      <c r="AK147" s="290">
        <v>2022.9</v>
      </c>
      <c r="AL147" s="137"/>
    </row>
    <row r="148" s="3" customFormat="1" ht="27" hidden="1" customHeight="1" spans="1:38">
      <c r="A148" s="42" t="s">
        <v>1073</v>
      </c>
      <c r="B148" s="42"/>
      <c r="C148" s="42"/>
      <c r="D148" s="42"/>
      <c r="E148" s="42"/>
      <c r="F148" s="43"/>
      <c r="G148" s="42"/>
      <c r="H148" s="42"/>
      <c r="I148" s="42">
        <f>I149+I156+I164+I151</f>
        <v>1036065</v>
      </c>
      <c r="J148" s="42">
        <f>J149+J156+J164+J151</f>
        <v>125900</v>
      </c>
      <c r="K148" s="42">
        <f>K149+K156+K164+K151</f>
        <v>14663</v>
      </c>
      <c r="L148" s="42">
        <f>L149+L156+L164+L151</f>
        <v>7079</v>
      </c>
      <c r="M148" s="42"/>
      <c r="N148" s="42"/>
      <c r="O148" s="42"/>
      <c r="P148" s="74"/>
      <c r="Q148" s="42"/>
      <c r="R148" s="42">
        <f>SUM(R150:R169)</f>
        <v>8</v>
      </c>
      <c r="S148" s="42">
        <f>SUM(S150:S169)</f>
        <v>0</v>
      </c>
      <c r="T148" s="42"/>
      <c r="U148" s="42"/>
      <c r="V148" s="42"/>
      <c r="W148" s="42"/>
      <c r="X148" s="42"/>
      <c r="Y148" s="42"/>
      <c r="Z148" s="42"/>
      <c r="AA148" s="42"/>
      <c r="AB148" s="42"/>
      <c r="AC148" s="42"/>
      <c r="AD148" s="42"/>
      <c r="AE148" s="42"/>
      <c r="AF148" s="42"/>
      <c r="AG148" s="108"/>
      <c r="AH148" s="108"/>
      <c r="AI148" s="108"/>
      <c r="AJ148" s="144"/>
      <c r="AK148" s="108"/>
      <c r="AL148" s="129"/>
    </row>
    <row r="149" s="3" customFormat="1" ht="27" hidden="1" customHeight="1" spans="1:38">
      <c r="A149" s="45" t="s">
        <v>448</v>
      </c>
      <c r="B149" s="45"/>
      <c r="C149" s="45"/>
      <c r="D149" s="45"/>
      <c r="E149" s="45"/>
      <c r="F149" s="40"/>
      <c r="G149" s="45"/>
      <c r="H149" s="45"/>
      <c r="I149" s="45">
        <f>SUM(I150:I150)</f>
        <v>45000</v>
      </c>
      <c r="J149" s="45">
        <f>SUM(J150:J150)</f>
        <v>10000</v>
      </c>
      <c r="K149" s="45">
        <f>SUM(K150:K150)</f>
        <v>832</v>
      </c>
      <c r="L149" s="45">
        <f>SUM(L150:L150)</f>
        <v>500</v>
      </c>
      <c r="M149" s="45"/>
      <c r="N149" s="45"/>
      <c r="O149" s="45"/>
      <c r="P149" s="76"/>
      <c r="Q149" s="106"/>
      <c r="R149" s="107"/>
      <c r="S149" s="107"/>
      <c r="T149" s="107"/>
      <c r="U149" s="107"/>
      <c r="V149" s="107"/>
      <c r="W149" s="107"/>
      <c r="X149" s="45"/>
      <c r="Y149" s="45"/>
      <c r="Z149" s="45"/>
      <c r="AA149" s="45"/>
      <c r="AB149" s="45"/>
      <c r="AC149" s="45"/>
      <c r="AD149" s="45"/>
      <c r="AE149" s="45"/>
      <c r="AF149" s="45"/>
      <c r="AG149" s="106"/>
      <c r="AH149" s="106"/>
      <c r="AI149" s="106"/>
      <c r="AJ149" s="141"/>
      <c r="AK149" s="106"/>
      <c r="AL149" s="129"/>
    </row>
    <row r="150" s="5" customFormat="1" ht="67" hidden="1" customHeight="1" spans="1:38">
      <c r="A150" s="40">
        <v>1</v>
      </c>
      <c r="B150" s="58" t="s">
        <v>1074</v>
      </c>
      <c r="C150" s="58" t="s">
        <v>1075</v>
      </c>
      <c r="D150" s="40" t="s">
        <v>197</v>
      </c>
      <c r="E150" s="49" t="s">
        <v>47</v>
      </c>
      <c r="F150" s="40" t="s">
        <v>1076</v>
      </c>
      <c r="G150" s="40" t="s">
        <v>49</v>
      </c>
      <c r="H150" s="40" t="s">
        <v>1077</v>
      </c>
      <c r="I150" s="40">
        <v>45000</v>
      </c>
      <c r="J150" s="40">
        <v>10000</v>
      </c>
      <c r="K150" s="40">
        <v>832</v>
      </c>
      <c r="L150" s="40">
        <v>500</v>
      </c>
      <c r="M150" s="58" t="s">
        <v>1078</v>
      </c>
      <c r="N150" s="101"/>
      <c r="O150" s="101"/>
      <c r="P150" s="84">
        <f>K150/J150</f>
        <v>0.0832</v>
      </c>
      <c r="Q150" s="58" t="s">
        <v>1078</v>
      </c>
      <c r="R150" s="48">
        <v>1</v>
      </c>
      <c r="S150" s="48">
        <v>0</v>
      </c>
      <c r="T150" s="48" t="s">
        <v>52</v>
      </c>
      <c r="U150" s="48"/>
      <c r="V150" s="48"/>
      <c r="W150" s="48"/>
      <c r="X150" s="40" t="s">
        <v>1079</v>
      </c>
      <c r="Y150" s="40" t="s">
        <v>1080</v>
      </c>
      <c r="Z150" s="40" t="s">
        <v>1081</v>
      </c>
      <c r="AA150" s="40">
        <v>0.0005</v>
      </c>
      <c r="AB150" s="40" t="s">
        <v>1082</v>
      </c>
      <c r="AC150" s="40">
        <v>11</v>
      </c>
      <c r="AD150" s="40" t="s">
        <v>1083</v>
      </c>
      <c r="AE150" s="40" t="s">
        <v>1084</v>
      </c>
      <c r="AF150" s="40" t="s">
        <v>1085</v>
      </c>
      <c r="AG150" s="291" t="s">
        <v>1086</v>
      </c>
      <c r="AH150" s="58"/>
      <c r="AI150" s="58"/>
      <c r="AJ150" s="136" t="s">
        <v>1087</v>
      </c>
      <c r="AK150" s="148"/>
      <c r="AL150" s="137"/>
    </row>
    <row r="151" s="10" customFormat="1" ht="27" hidden="1" customHeight="1" spans="1:38">
      <c r="A151" s="45" t="s">
        <v>646</v>
      </c>
      <c r="B151" s="45"/>
      <c r="C151" s="45"/>
      <c r="D151" s="45"/>
      <c r="E151" s="45"/>
      <c r="F151" s="45"/>
      <c r="G151" s="45"/>
      <c r="H151" s="45"/>
      <c r="I151" s="45">
        <f>SUM(I152:I155)</f>
        <v>575426</v>
      </c>
      <c r="J151" s="45">
        <f>SUM(J152:J155)</f>
        <v>17000</v>
      </c>
      <c r="K151" s="45">
        <f>SUM(K152:K155)</f>
        <v>1700</v>
      </c>
      <c r="L151" s="45">
        <f>SUM(L152:L155)</f>
        <v>200</v>
      </c>
      <c r="M151" s="101"/>
      <c r="N151" s="101"/>
      <c r="O151" s="101"/>
      <c r="P151" s="84"/>
      <c r="Q151" s="106"/>
      <c r="R151" s="107"/>
      <c r="S151" s="107"/>
      <c r="T151" s="107"/>
      <c r="U151" s="107"/>
      <c r="V151" s="107"/>
      <c r="W151" s="107"/>
      <c r="X151" s="45"/>
      <c r="Y151" s="45"/>
      <c r="Z151" s="45"/>
      <c r="AA151" s="45"/>
      <c r="AB151" s="45"/>
      <c r="AC151" s="45"/>
      <c r="AD151" s="45"/>
      <c r="AE151" s="45"/>
      <c r="AF151" s="45"/>
      <c r="AG151" s="106"/>
      <c r="AH151" s="106"/>
      <c r="AI151" s="106"/>
      <c r="AJ151" s="141"/>
      <c r="AK151" s="151"/>
      <c r="AL151" s="292"/>
    </row>
    <row r="152" s="5" customFormat="1" ht="91" hidden="1" customHeight="1" spans="1:38">
      <c r="A152" s="40">
        <v>1</v>
      </c>
      <c r="B152" s="53" t="s">
        <v>1088</v>
      </c>
      <c r="C152" s="53" t="s">
        <v>1089</v>
      </c>
      <c r="D152" s="57" t="s">
        <v>492</v>
      </c>
      <c r="E152" s="152" t="s">
        <v>360</v>
      </c>
      <c r="F152" s="40" t="s">
        <v>1076</v>
      </c>
      <c r="G152" s="57" t="s">
        <v>64</v>
      </c>
      <c r="H152" s="40" t="s">
        <v>1090</v>
      </c>
      <c r="I152" s="57">
        <v>19426</v>
      </c>
      <c r="J152" s="57">
        <v>12000</v>
      </c>
      <c r="K152" s="40">
        <v>1700</v>
      </c>
      <c r="L152" s="40">
        <v>200</v>
      </c>
      <c r="M152" s="58" t="s">
        <v>1091</v>
      </c>
      <c r="N152" s="58"/>
      <c r="O152" s="58"/>
      <c r="P152" s="75"/>
      <c r="Q152" s="58" t="s">
        <v>1091</v>
      </c>
      <c r="R152" s="48">
        <v>1</v>
      </c>
      <c r="S152" s="48">
        <v>0</v>
      </c>
      <c r="T152" s="63" t="s">
        <v>52</v>
      </c>
      <c r="U152" s="48"/>
      <c r="V152" s="48"/>
      <c r="W152" s="48"/>
      <c r="X152" s="40" t="s">
        <v>1092</v>
      </c>
      <c r="Y152" s="40" t="s">
        <v>72</v>
      </c>
      <c r="Z152" s="40" t="s">
        <v>1093</v>
      </c>
      <c r="AA152" s="40">
        <v>0.08</v>
      </c>
      <c r="AB152" s="40" t="s">
        <v>1094</v>
      </c>
      <c r="AC152" s="176">
        <v>53.04</v>
      </c>
      <c r="AD152" s="40" t="s">
        <v>1095</v>
      </c>
      <c r="AE152" s="283" t="s">
        <v>1096</v>
      </c>
      <c r="AF152" s="209" t="s">
        <v>72</v>
      </c>
      <c r="AG152" s="293" t="s">
        <v>1097</v>
      </c>
      <c r="AH152" s="58"/>
      <c r="AI152" s="40"/>
      <c r="AJ152" s="152" t="s">
        <v>1098</v>
      </c>
      <c r="AK152" s="148"/>
      <c r="AL152" s="137"/>
    </row>
    <row r="153" s="11" customFormat="1" ht="160" hidden="1" customHeight="1" spans="1:38">
      <c r="A153" s="41">
        <v>2</v>
      </c>
      <c r="B153" s="46" t="s">
        <v>1099</v>
      </c>
      <c r="C153" s="46" t="s">
        <v>1100</v>
      </c>
      <c r="D153" s="41" t="s">
        <v>1101</v>
      </c>
      <c r="E153" s="49" t="s">
        <v>47</v>
      </c>
      <c r="F153" s="41" t="s">
        <v>1102</v>
      </c>
      <c r="G153" s="41" t="s">
        <v>49</v>
      </c>
      <c r="H153" s="101" t="s">
        <v>1103</v>
      </c>
      <c r="I153" s="41">
        <v>30000</v>
      </c>
      <c r="J153" s="41">
        <v>5000</v>
      </c>
      <c r="K153" s="41"/>
      <c r="L153" s="41"/>
      <c r="M153" s="41"/>
      <c r="N153" s="41"/>
      <c r="O153" s="41"/>
      <c r="P153" s="41"/>
      <c r="Q153" s="277"/>
      <c r="R153" s="48">
        <v>1</v>
      </c>
      <c r="S153" s="48">
        <v>0</v>
      </c>
      <c r="T153" s="48" t="s">
        <v>52</v>
      </c>
      <c r="U153" s="48"/>
      <c r="V153" s="48"/>
      <c r="W153" s="48"/>
      <c r="X153" s="104" t="s">
        <v>1079</v>
      </c>
      <c r="Y153" s="302" t="s">
        <v>1104</v>
      </c>
      <c r="Z153" s="48" t="s">
        <v>1105</v>
      </c>
      <c r="AA153" s="41">
        <v>0.024</v>
      </c>
      <c r="AB153" s="48" t="s">
        <v>72</v>
      </c>
      <c r="AC153" s="48"/>
      <c r="AD153" s="48" t="s">
        <v>72</v>
      </c>
      <c r="AE153" s="48" t="s">
        <v>72</v>
      </c>
      <c r="AF153" s="48" t="s">
        <v>72</v>
      </c>
      <c r="AG153" s="79"/>
      <c r="AH153" s="101"/>
      <c r="AI153" s="101"/>
      <c r="AJ153" s="41" t="s">
        <v>1106</v>
      </c>
      <c r="AK153" s="294"/>
      <c r="AL153" s="295" t="s">
        <v>1101</v>
      </c>
    </row>
    <row r="154" s="7" customFormat="1" ht="74" hidden="1" customHeight="1" spans="1:38">
      <c r="A154" s="40">
        <v>3</v>
      </c>
      <c r="B154" s="46" t="s">
        <v>1107</v>
      </c>
      <c r="C154" s="47" t="s">
        <v>1108</v>
      </c>
      <c r="D154" s="48" t="s">
        <v>1109</v>
      </c>
      <c r="E154" s="49" t="s">
        <v>47</v>
      </c>
      <c r="F154" s="40" t="s">
        <v>1110</v>
      </c>
      <c r="G154" s="49" t="s">
        <v>103</v>
      </c>
      <c r="H154" s="40" t="s">
        <v>1111</v>
      </c>
      <c r="I154" s="40">
        <v>447000</v>
      </c>
      <c r="J154" s="40"/>
      <c r="K154" s="209">
        <v>0</v>
      </c>
      <c r="L154" s="59">
        <v>0</v>
      </c>
      <c r="M154" s="45"/>
      <c r="N154" s="45"/>
      <c r="O154" s="45"/>
      <c r="P154" s="76"/>
      <c r="Q154" s="51"/>
      <c r="R154" s="48">
        <v>0</v>
      </c>
      <c r="S154" s="48">
        <v>0</v>
      </c>
      <c r="T154" s="48" t="s">
        <v>67</v>
      </c>
      <c r="U154" s="48"/>
      <c r="V154" s="48"/>
      <c r="W154" s="48"/>
      <c r="X154" s="46" t="s">
        <v>107</v>
      </c>
      <c r="Y154" s="48" t="s">
        <v>107</v>
      </c>
      <c r="Z154" s="59" t="s">
        <v>72</v>
      </c>
      <c r="AA154" s="40"/>
      <c r="AB154" s="59" t="s">
        <v>72</v>
      </c>
      <c r="AC154" s="40"/>
      <c r="AD154" s="59" t="s">
        <v>72</v>
      </c>
      <c r="AE154" s="59" t="s">
        <v>72</v>
      </c>
      <c r="AF154" s="59" t="s">
        <v>72</v>
      </c>
      <c r="AG154" s="58"/>
      <c r="AH154" s="58"/>
      <c r="AI154" s="58"/>
      <c r="AJ154" s="136"/>
      <c r="AK154" s="58"/>
      <c r="AL154" s="139" t="s">
        <v>1112</v>
      </c>
    </row>
    <row r="155" s="7" customFormat="1" ht="63" hidden="1" customHeight="1" spans="1:38">
      <c r="A155" s="41">
        <v>4</v>
      </c>
      <c r="B155" s="46" t="s">
        <v>1113</v>
      </c>
      <c r="C155" s="47" t="s">
        <v>1114</v>
      </c>
      <c r="D155" s="48" t="s">
        <v>819</v>
      </c>
      <c r="E155" s="49" t="s">
        <v>47</v>
      </c>
      <c r="F155" s="40" t="s">
        <v>1115</v>
      </c>
      <c r="G155" s="48" t="s">
        <v>103</v>
      </c>
      <c r="H155" s="41" t="s">
        <v>525</v>
      </c>
      <c r="I155" s="52">
        <v>79000</v>
      </c>
      <c r="K155" s="209">
        <v>0</v>
      </c>
      <c r="L155" s="59">
        <v>0</v>
      </c>
      <c r="M155" s="45"/>
      <c r="N155" s="45"/>
      <c r="O155" s="45"/>
      <c r="P155" s="76"/>
      <c r="Q155" s="51"/>
      <c r="R155" s="48">
        <v>0</v>
      </c>
      <c r="S155" s="48">
        <v>0</v>
      </c>
      <c r="T155" s="48" t="s">
        <v>67</v>
      </c>
      <c r="U155" s="48"/>
      <c r="V155" s="48"/>
      <c r="W155" s="48"/>
      <c r="X155" s="51" t="s">
        <v>1116</v>
      </c>
      <c r="Y155" s="48" t="s">
        <v>72</v>
      </c>
      <c r="Z155" s="46" t="s">
        <v>107</v>
      </c>
      <c r="AA155" s="48"/>
      <c r="AB155" s="51" t="s">
        <v>1117</v>
      </c>
      <c r="AC155" s="40">
        <v>0</v>
      </c>
      <c r="AD155" s="46" t="s">
        <v>107</v>
      </c>
      <c r="AE155" s="46" t="s">
        <v>107</v>
      </c>
      <c r="AF155" s="209" t="s">
        <v>72</v>
      </c>
      <c r="AG155" s="58"/>
      <c r="AH155" s="58"/>
      <c r="AI155" s="58"/>
      <c r="AJ155" s="136" t="s">
        <v>1118</v>
      </c>
      <c r="AK155" s="58"/>
      <c r="AL155" s="139" t="s">
        <v>1119</v>
      </c>
    </row>
    <row r="156" s="12" customFormat="1" ht="27" hidden="1" customHeight="1" spans="1:38">
      <c r="A156" s="45" t="s">
        <v>1120</v>
      </c>
      <c r="B156" s="45"/>
      <c r="C156" s="45"/>
      <c r="D156" s="45"/>
      <c r="E156" s="45"/>
      <c r="F156" s="262"/>
      <c r="G156" s="45"/>
      <c r="H156" s="45"/>
      <c r="I156" s="45">
        <f>SUM(I157:I163)</f>
        <v>272173</v>
      </c>
      <c r="J156" s="45">
        <f>SUM(J157:J163)</f>
        <v>42900</v>
      </c>
      <c r="K156" s="45">
        <f>SUM(K157:K163)</f>
        <v>6100</v>
      </c>
      <c r="L156" s="45">
        <f>SUM(L157:L163)</f>
        <v>2200</v>
      </c>
      <c r="M156" s="45"/>
      <c r="N156" s="45"/>
      <c r="O156" s="45"/>
      <c r="P156" s="76"/>
      <c r="Q156" s="106"/>
      <c r="R156" s="107"/>
      <c r="S156" s="107"/>
      <c r="T156" s="107"/>
      <c r="U156" s="107"/>
      <c r="V156" s="107"/>
      <c r="W156" s="107"/>
      <c r="X156" s="45"/>
      <c r="Y156" s="45"/>
      <c r="Z156" s="45"/>
      <c r="AA156" s="45"/>
      <c r="AB156" s="45"/>
      <c r="AC156" s="45"/>
      <c r="AD156" s="45"/>
      <c r="AE156" s="45"/>
      <c r="AF156" s="45"/>
      <c r="AG156" s="106"/>
      <c r="AH156" s="106"/>
      <c r="AI156" s="106"/>
      <c r="AJ156" s="141"/>
      <c r="AK156" s="106"/>
      <c r="AL156" s="142"/>
    </row>
    <row r="157" s="7" customFormat="1" ht="40" hidden="1" customHeight="1" spans="1:38">
      <c r="A157" s="48">
        <v>1</v>
      </c>
      <c r="B157" s="46" t="s">
        <v>1121</v>
      </c>
      <c r="C157" s="46" t="s">
        <v>1122</v>
      </c>
      <c r="D157" s="48" t="s">
        <v>1123</v>
      </c>
      <c r="E157" s="48" t="s">
        <v>151</v>
      </c>
      <c r="F157" s="48" t="s">
        <v>1124</v>
      </c>
      <c r="G157" s="49" t="s">
        <v>49</v>
      </c>
      <c r="H157" s="263" t="s">
        <v>1125</v>
      </c>
      <c r="I157" s="40">
        <v>85000</v>
      </c>
      <c r="J157" s="40">
        <v>36800</v>
      </c>
      <c r="K157" s="59">
        <v>4500</v>
      </c>
      <c r="L157" s="59">
        <v>1500</v>
      </c>
      <c r="M157" s="45"/>
      <c r="N157" s="45"/>
      <c r="O157" s="45"/>
      <c r="P157" s="76"/>
      <c r="Q157" s="51" t="s">
        <v>1126</v>
      </c>
      <c r="R157" s="86">
        <v>1</v>
      </c>
      <c r="S157" s="86">
        <v>0</v>
      </c>
      <c r="T157" s="86"/>
      <c r="U157" s="86"/>
      <c r="V157" s="86"/>
      <c r="W157" s="86"/>
      <c r="X157" s="40" t="s">
        <v>1127</v>
      </c>
      <c r="Y157" s="40" t="s">
        <v>1128</v>
      </c>
      <c r="Z157" s="124" t="s">
        <v>1129</v>
      </c>
      <c r="AA157" s="124"/>
      <c r="AB157" s="48" t="s">
        <v>1130</v>
      </c>
      <c r="AC157" s="48"/>
      <c r="AD157" s="40" t="s">
        <v>143</v>
      </c>
      <c r="AE157" s="40" t="s">
        <v>143</v>
      </c>
      <c r="AF157" s="40" t="s">
        <v>1131</v>
      </c>
      <c r="AG157" s="58"/>
      <c r="AH157" s="58"/>
      <c r="AI157" s="58"/>
      <c r="AJ157" s="136" t="s">
        <v>1132</v>
      </c>
      <c r="AK157" s="58"/>
      <c r="AL157" s="139" t="s">
        <v>1133</v>
      </c>
    </row>
    <row r="158" s="13" customFormat="1" ht="82" customHeight="1" spans="1:38">
      <c r="A158" s="260">
        <v>2</v>
      </c>
      <c r="B158" s="259" t="s">
        <v>1134</v>
      </c>
      <c r="C158" s="264" t="s">
        <v>1135</v>
      </c>
      <c r="D158" s="260" t="s">
        <v>1136</v>
      </c>
      <c r="E158" s="260" t="s">
        <v>151</v>
      </c>
      <c r="F158" s="265" t="s">
        <v>1137</v>
      </c>
      <c r="G158" s="261" t="s">
        <v>49</v>
      </c>
      <c r="H158" s="266" t="s">
        <v>788</v>
      </c>
      <c r="I158" s="257">
        <v>42000</v>
      </c>
      <c r="J158" s="257">
        <v>600</v>
      </c>
      <c r="K158" s="269">
        <v>600</v>
      </c>
      <c r="L158" s="269">
        <v>0</v>
      </c>
      <c r="M158" s="272"/>
      <c r="N158" s="272"/>
      <c r="O158" s="272"/>
      <c r="P158" s="273"/>
      <c r="Q158" s="278" t="s">
        <v>1138</v>
      </c>
      <c r="R158" s="279">
        <v>0</v>
      </c>
      <c r="S158" s="279">
        <v>0</v>
      </c>
      <c r="T158" s="280" t="s">
        <v>67</v>
      </c>
      <c r="U158" s="280"/>
      <c r="V158" s="280"/>
      <c r="W158" s="280"/>
      <c r="X158" s="281" t="s">
        <v>1139</v>
      </c>
      <c r="Y158" s="257" t="s">
        <v>1140</v>
      </c>
      <c r="Z158" s="260" t="s">
        <v>55</v>
      </c>
      <c r="AA158" s="257"/>
      <c r="AB158" s="257" t="s">
        <v>72</v>
      </c>
      <c r="AC158" s="257"/>
      <c r="AD158" s="257" t="s">
        <v>72</v>
      </c>
      <c r="AE158" s="305" t="s">
        <v>1141</v>
      </c>
      <c r="AF158" s="284" t="s">
        <v>72</v>
      </c>
      <c r="AG158" s="296"/>
      <c r="AH158" s="297"/>
      <c r="AI158" s="278"/>
      <c r="AJ158" s="298" t="s">
        <v>1142</v>
      </c>
      <c r="AK158" s="260"/>
      <c r="AL158" s="299" t="s">
        <v>1143</v>
      </c>
    </row>
    <row r="159" s="7" customFormat="1" ht="65" hidden="1" customHeight="1" spans="1:38">
      <c r="A159" s="48">
        <v>3</v>
      </c>
      <c r="B159" s="58" t="s">
        <v>1144</v>
      </c>
      <c r="C159" s="58" t="s">
        <v>1145</v>
      </c>
      <c r="D159" s="40" t="s">
        <v>102</v>
      </c>
      <c r="E159" s="152" t="s">
        <v>360</v>
      </c>
      <c r="F159" s="40" t="s">
        <v>1146</v>
      </c>
      <c r="G159" s="40" t="s">
        <v>49</v>
      </c>
      <c r="H159" s="40" t="s">
        <v>1147</v>
      </c>
      <c r="I159" s="59">
        <v>62566</v>
      </c>
      <c r="J159" s="59">
        <v>2000</v>
      </c>
      <c r="K159" s="59">
        <v>0</v>
      </c>
      <c r="L159" s="40">
        <v>0</v>
      </c>
      <c r="M159" s="41"/>
      <c r="N159" s="41"/>
      <c r="O159" s="41"/>
      <c r="P159" s="84">
        <f>K159/J159</f>
        <v>0</v>
      </c>
      <c r="Q159" s="58" t="s">
        <v>1148</v>
      </c>
      <c r="R159" s="48">
        <v>0</v>
      </c>
      <c r="S159" s="48">
        <v>0</v>
      </c>
      <c r="T159" s="48" t="s">
        <v>67</v>
      </c>
      <c r="U159" s="63"/>
      <c r="V159" s="63"/>
      <c r="W159" s="63"/>
      <c r="X159" s="40" t="s">
        <v>1149</v>
      </c>
      <c r="Y159" s="40" t="s">
        <v>1150</v>
      </c>
      <c r="Z159" s="59" t="s">
        <v>55</v>
      </c>
      <c r="AA159" s="40">
        <v>322</v>
      </c>
      <c r="AB159" s="59" t="s">
        <v>72</v>
      </c>
      <c r="AC159" s="59"/>
      <c r="AD159" s="59" t="s">
        <v>72</v>
      </c>
      <c r="AE159" s="59" t="s">
        <v>72</v>
      </c>
      <c r="AF159" s="40" t="s">
        <v>72</v>
      </c>
      <c r="AG159" s="289"/>
      <c r="AH159" s="289"/>
      <c r="AI159" s="289"/>
      <c r="AJ159" s="136" t="s">
        <v>1151</v>
      </c>
      <c r="AK159" s="58"/>
      <c r="AL159" s="137"/>
    </row>
    <row r="160" s="7" customFormat="1" ht="71" hidden="1" customHeight="1" spans="1:38">
      <c r="A160" s="48">
        <v>4</v>
      </c>
      <c r="B160" s="58" t="s">
        <v>1152</v>
      </c>
      <c r="C160" s="58" t="s">
        <v>1153</v>
      </c>
      <c r="D160" s="48" t="s">
        <v>1136</v>
      </c>
      <c r="E160" s="48" t="s">
        <v>1154</v>
      </c>
      <c r="F160" s="40" t="s">
        <v>1124</v>
      </c>
      <c r="G160" s="49" t="s">
        <v>103</v>
      </c>
      <c r="H160" s="40" t="s">
        <v>1111</v>
      </c>
      <c r="I160" s="59">
        <v>13000</v>
      </c>
      <c r="J160" s="59"/>
      <c r="K160" s="209"/>
      <c r="L160" s="40"/>
      <c r="M160" s="40"/>
      <c r="N160" s="40"/>
      <c r="O160" s="40"/>
      <c r="P160" s="75"/>
      <c r="Q160" s="58"/>
      <c r="R160" s="48">
        <v>0</v>
      </c>
      <c r="S160" s="48">
        <v>0</v>
      </c>
      <c r="T160" s="48"/>
      <c r="U160" s="48"/>
      <c r="V160" s="48"/>
      <c r="W160" s="48"/>
      <c r="X160" s="40" t="s">
        <v>1155</v>
      </c>
      <c r="Y160" s="48" t="s">
        <v>72</v>
      </c>
      <c r="Z160" s="59" t="s">
        <v>107</v>
      </c>
      <c r="AA160" s="40"/>
      <c r="AB160" s="59" t="s">
        <v>107</v>
      </c>
      <c r="AC160" s="59">
        <v>54</v>
      </c>
      <c r="AD160" s="59" t="s">
        <v>107</v>
      </c>
      <c r="AE160" s="59" t="s">
        <v>107</v>
      </c>
      <c r="AF160" s="59" t="s">
        <v>107</v>
      </c>
      <c r="AG160" s="289"/>
      <c r="AH160" s="289"/>
      <c r="AI160" s="289"/>
      <c r="AJ160" s="136" t="s">
        <v>1156</v>
      </c>
      <c r="AK160" s="58"/>
      <c r="AL160" s="137"/>
    </row>
    <row r="161" s="7" customFormat="1" ht="65" hidden="1" customHeight="1" spans="1:38">
      <c r="A161" s="48">
        <v>5</v>
      </c>
      <c r="B161" s="58" t="s">
        <v>1157</v>
      </c>
      <c r="C161" s="58" t="s">
        <v>1158</v>
      </c>
      <c r="D161" s="48" t="s">
        <v>1136</v>
      </c>
      <c r="E161" s="48" t="s">
        <v>151</v>
      </c>
      <c r="F161" s="48" t="s">
        <v>1124</v>
      </c>
      <c r="G161" s="48" t="s">
        <v>103</v>
      </c>
      <c r="H161" s="40" t="s">
        <v>1111</v>
      </c>
      <c r="I161" s="59">
        <v>18610</v>
      </c>
      <c r="J161" s="59"/>
      <c r="K161" s="209"/>
      <c r="L161" s="40"/>
      <c r="M161" s="40"/>
      <c r="N161" s="40"/>
      <c r="O161" s="40"/>
      <c r="P161" s="75"/>
      <c r="Q161" s="58"/>
      <c r="R161" s="48">
        <v>0</v>
      </c>
      <c r="S161" s="48">
        <v>0</v>
      </c>
      <c r="T161" s="48"/>
      <c r="U161" s="48"/>
      <c r="V161" s="48"/>
      <c r="W161" s="48"/>
      <c r="X161" s="40" t="s">
        <v>1159</v>
      </c>
      <c r="Y161" s="48" t="s">
        <v>1160</v>
      </c>
      <c r="Z161" s="59" t="s">
        <v>107</v>
      </c>
      <c r="AA161" s="40"/>
      <c r="AB161" s="40" t="s">
        <v>1161</v>
      </c>
      <c r="AC161" s="59">
        <v>108</v>
      </c>
      <c r="AD161" s="40" t="s">
        <v>1162</v>
      </c>
      <c r="AE161" s="59" t="s">
        <v>107</v>
      </c>
      <c r="AF161" s="59" t="s">
        <v>107</v>
      </c>
      <c r="AG161" s="289"/>
      <c r="AH161" s="289"/>
      <c r="AI161" s="289"/>
      <c r="AJ161" s="136" t="s">
        <v>1132</v>
      </c>
      <c r="AK161" s="58"/>
      <c r="AL161" s="137"/>
    </row>
    <row r="162" s="7" customFormat="1" ht="98" hidden="1" customHeight="1" spans="1:38">
      <c r="A162" s="48">
        <v>6</v>
      </c>
      <c r="B162" s="58" t="s">
        <v>1163</v>
      </c>
      <c r="C162" s="58" t="s">
        <v>1164</v>
      </c>
      <c r="D162" s="40" t="s">
        <v>102</v>
      </c>
      <c r="E162" s="48" t="s">
        <v>151</v>
      </c>
      <c r="F162" s="40" t="s">
        <v>1076</v>
      </c>
      <c r="G162" s="40" t="s">
        <v>49</v>
      </c>
      <c r="H162" s="48" t="s">
        <v>1165</v>
      </c>
      <c r="I162" s="40">
        <v>39881</v>
      </c>
      <c r="J162" s="40">
        <v>3500</v>
      </c>
      <c r="K162" s="48">
        <v>1000</v>
      </c>
      <c r="L162" s="40">
        <v>700</v>
      </c>
      <c r="M162" s="101"/>
      <c r="N162" s="101"/>
      <c r="O162" s="101"/>
      <c r="P162" s="84">
        <f>K162/J162</f>
        <v>0.285714285714286</v>
      </c>
      <c r="Q162" s="209" t="s">
        <v>1166</v>
      </c>
      <c r="R162" s="48">
        <v>1</v>
      </c>
      <c r="S162" s="48">
        <v>0</v>
      </c>
      <c r="T162" s="48"/>
      <c r="U162" s="48"/>
      <c r="V162" s="48"/>
      <c r="W162" s="48"/>
      <c r="X162" s="48" t="s">
        <v>1167</v>
      </c>
      <c r="Y162" s="302" t="s">
        <v>1168</v>
      </c>
      <c r="Z162" s="40" t="s">
        <v>1169</v>
      </c>
      <c r="AA162" s="40">
        <v>0.003</v>
      </c>
      <c r="AB162" s="40" t="s">
        <v>107</v>
      </c>
      <c r="AC162" s="40">
        <v>192</v>
      </c>
      <c r="AD162" s="40" t="s">
        <v>107</v>
      </c>
      <c r="AE162" s="40" t="s">
        <v>107</v>
      </c>
      <c r="AF162" s="40" t="s">
        <v>107</v>
      </c>
      <c r="AG162" s="58"/>
      <c r="AH162" s="58"/>
      <c r="AI162" s="58"/>
      <c r="AJ162" s="136" t="s">
        <v>1170</v>
      </c>
      <c r="AK162" s="58"/>
      <c r="AL162" s="137"/>
    </row>
    <row r="163" s="7" customFormat="1" ht="90" hidden="1" customHeight="1" spans="1:38">
      <c r="A163" s="48">
        <v>7</v>
      </c>
      <c r="B163" s="58" t="s">
        <v>1171</v>
      </c>
      <c r="C163" s="58" t="s">
        <v>1172</v>
      </c>
      <c r="D163" s="40" t="s">
        <v>102</v>
      </c>
      <c r="E163" s="48" t="s">
        <v>151</v>
      </c>
      <c r="F163" s="40" t="s">
        <v>1076</v>
      </c>
      <c r="G163" s="40" t="s">
        <v>103</v>
      </c>
      <c r="H163" s="48" t="s">
        <v>1165</v>
      </c>
      <c r="I163" s="59">
        <v>11116</v>
      </c>
      <c r="J163" s="59"/>
      <c r="K163" s="209"/>
      <c r="L163" s="40"/>
      <c r="M163" s="40"/>
      <c r="N163" s="40"/>
      <c r="O163" s="40"/>
      <c r="P163" s="75"/>
      <c r="Q163" s="209" t="s">
        <v>1173</v>
      </c>
      <c r="R163" s="48">
        <v>0</v>
      </c>
      <c r="S163" s="48">
        <v>0</v>
      </c>
      <c r="T163" s="48"/>
      <c r="U163" s="48"/>
      <c r="V163" s="48"/>
      <c r="W163" s="48"/>
      <c r="X163" s="40" t="s">
        <v>1174</v>
      </c>
      <c r="Y163" s="302" t="s">
        <v>1175</v>
      </c>
      <c r="Z163" s="40" t="s">
        <v>1176</v>
      </c>
      <c r="AA163" s="40">
        <v>0.001</v>
      </c>
      <c r="AB163" s="40" t="s">
        <v>107</v>
      </c>
      <c r="AC163" s="40">
        <v>119</v>
      </c>
      <c r="AD163" s="40" t="s">
        <v>107</v>
      </c>
      <c r="AE163" s="40" t="s">
        <v>107</v>
      </c>
      <c r="AF163" s="40" t="s">
        <v>107</v>
      </c>
      <c r="AG163" s="289"/>
      <c r="AH163" s="289"/>
      <c r="AI163" s="289"/>
      <c r="AJ163" s="136" t="s">
        <v>1170</v>
      </c>
      <c r="AK163" s="58"/>
      <c r="AL163" s="137"/>
    </row>
    <row r="164" s="14" customFormat="1" ht="27" hidden="1" customHeight="1" spans="1:38">
      <c r="A164" s="45" t="s">
        <v>1021</v>
      </c>
      <c r="B164" s="45"/>
      <c r="C164" s="45"/>
      <c r="D164" s="45"/>
      <c r="E164" s="45"/>
      <c r="F164" s="45"/>
      <c r="G164" s="45"/>
      <c r="H164" s="45"/>
      <c r="I164" s="45">
        <f>SUM(I165:I169)</f>
        <v>143466</v>
      </c>
      <c r="J164" s="45">
        <f>SUM(J165:J169)</f>
        <v>56000</v>
      </c>
      <c r="K164" s="45">
        <f>SUM(K165:K169)</f>
        <v>6031</v>
      </c>
      <c r="L164" s="45">
        <f>SUM(L165:L169)</f>
        <v>4179</v>
      </c>
      <c r="M164" s="45"/>
      <c r="N164" s="45"/>
      <c r="O164" s="45"/>
      <c r="P164" s="76"/>
      <c r="Q164" s="106"/>
      <c r="R164" s="107"/>
      <c r="S164" s="107"/>
      <c r="T164" s="107"/>
      <c r="U164" s="107"/>
      <c r="V164" s="107"/>
      <c r="W164" s="107"/>
      <c r="X164" s="45"/>
      <c r="Y164" s="45"/>
      <c r="Z164" s="45"/>
      <c r="AA164" s="45"/>
      <c r="AB164" s="45"/>
      <c r="AC164" s="45"/>
      <c r="AD164" s="45"/>
      <c r="AE164" s="45"/>
      <c r="AF164" s="45"/>
      <c r="AG164" s="106"/>
      <c r="AH164" s="106"/>
      <c r="AI164" s="106"/>
      <c r="AJ164" s="141"/>
      <c r="AK164" s="106"/>
      <c r="AL164" s="300"/>
    </row>
    <row r="165" s="7" customFormat="1" ht="63" hidden="1" customHeight="1" spans="1:38">
      <c r="A165" s="48">
        <v>1</v>
      </c>
      <c r="B165" s="46" t="s">
        <v>1177</v>
      </c>
      <c r="C165" s="47" t="s">
        <v>1178</v>
      </c>
      <c r="D165" s="48" t="s">
        <v>1034</v>
      </c>
      <c r="E165" s="48" t="s">
        <v>126</v>
      </c>
      <c r="F165" s="48" t="s">
        <v>1179</v>
      </c>
      <c r="G165" s="57" t="s">
        <v>64</v>
      </c>
      <c r="H165" s="267" t="s">
        <v>1180</v>
      </c>
      <c r="I165" s="40">
        <v>15000</v>
      </c>
      <c r="J165" s="40">
        <v>15000</v>
      </c>
      <c r="K165" s="59">
        <v>4234</v>
      </c>
      <c r="L165" s="59">
        <v>2450</v>
      </c>
      <c r="M165" s="45"/>
      <c r="N165" s="45"/>
      <c r="O165" s="45"/>
      <c r="P165" s="76"/>
      <c r="Q165" s="58" t="s">
        <v>1181</v>
      </c>
      <c r="R165" s="48">
        <v>1</v>
      </c>
      <c r="S165" s="48">
        <v>0</v>
      </c>
      <c r="T165" s="48" t="s">
        <v>52</v>
      </c>
      <c r="U165" s="48"/>
      <c r="V165" s="48"/>
      <c r="W165" s="48"/>
      <c r="X165" s="40" t="s">
        <v>1182</v>
      </c>
      <c r="Y165" s="124" t="s">
        <v>72</v>
      </c>
      <c r="Z165" s="124" t="s">
        <v>1183</v>
      </c>
      <c r="AA165" s="124"/>
      <c r="AB165" s="40" t="s">
        <v>1184</v>
      </c>
      <c r="AC165" s="40"/>
      <c r="AD165" s="40" t="s">
        <v>1185</v>
      </c>
      <c r="AE165" s="40" t="s">
        <v>1186</v>
      </c>
      <c r="AF165" s="209" t="s">
        <v>72</v>
      </c>
      <c r="AG165" s="301" t="s">
        <v>1187</v>
      </c>
      <c r="AH165" s="82"/>
      <c r="AI165" s="58"/>
      <c r="AJ165" s="179" t="s">
        <v>1188</v>
      </c>
      <c r="AK165" s="58"/>
      <c r="AL165" s="139" t="s">
        <v>1189</v>
      </c>
    </row>
    <row r="166" s="15" customFormat="1" ht="117" customHeight="1" spans="1:38">
      <c r="A166" s="260">
        <v>2</v>
      </c>
      <c r="B166" s="259" t="s">
        <v>1190</v>
      </c>
      <c r="C166" s="264" t="s">
        <v>1191</v>
      </c>
      <c r="D166" s="260" t="s">
        <v>1034</v>
      </c>
      <c r="E166" s="260" t="s">
        <v>126</v>
      </c>
      <c r="F166" s="265" t="s">
        <v>1192</v>
      </c>
      <c r="G166" s="261" t="s">
        <v>49</v>
      </c>
      <c r="H166" s="268" t="s">
        <v>1193</v>
      </c>
      <c r="I166" s="257">
        <v>110000</v>
      </c>
      <c r="J166" s="257">
        <v>30000</v>
      </c>
      <c r="K166" s="269">
        <v>1600</v>
      </c>
      <c r="L166" s="269">
        <v>1600</v>
      </c>
      <c r="M166" s="45"/>
      <c r="N166" s="45"/>
      <c r="O166" s="45"/>
      <c r="P166" s="76"/>
      <c r="Q166" s="257" t="s">
        <v>1194</v>
      </c>
      <c r="R166" s="260">
        <v>1</v>
      </c>
      <c r="S166" s="260">
        <v>0</v>
      </c>
      <c r="T166" s="260"/>
      <c r="U166" s="260">
        <v>58980</v>
      </c>
      <c r="V166" s="260"/>
      <c r="W166" s="260"/>
      <c r="X166" s="281" t="s">
        <v>1195</v>
      </c>
      <c r="Y166" s="257" t="s">
        <v>1196</v>
      </c>
      <c r="Z166" s="260" t="s">
        <v>55</v>
      </c>
      <c r="AA166" s="260"/>
      <c r="AB166" s="260" t="s">
        <v>1197</v>
      </c>
      <c r="AC166" s="260"/>
      <c r="AD166" s="260" t="s">
        <v>1198</v>
      </c>
      <c r="AE166" s="306" t="s">
        <v>1199</v>
      </c>
      <c r="AF166" s="284" t="s">
        <v>72</v>
      </c>
      <c r="AG166" s="269" t="s">
        <v>608</v>
      </c>
      <c r="AH166" s="297"/>
      <c r="AI166" s="257" t="s">
        <v>1200</v>
      </c>
      <c r="AJ166" s="298" t="s">
        <v>1201</v>
      </c>
      <c r="AK166" s="278"/>
      <c r="AL166" s="299" t="s">
        <v>1143</v>
      </c>
    </row>
    <row r="167" s="15" customFormat="1" ht="59" customHeight="1" spans="1:38">
      <c r="A167" s="260">
        <v>3</v>
      </c>
      <c r="B167" s="259" t="s">
        <v>1202</v>
      </c>
      <c r="C167" s="264" t="s">
        <v>1203</v>
      </c>
      <c r="D167" s="260" t="s">
        <v>1034</v>
      </c>
      <c r="E167" s="260" t="s">
        <v>126</v>
      </c>
      <c r="F167" s="260" t="s">
        <v>1204</v>
      </c>
      <c r="G167" s="261" t="s">
        <v>49</v>
      </c>
      <c r="H167" s="266" t="s">
        <v>381</v>
      </c>
      <c r="I167" s="257">
        <v>16000</v>
      </c>
      <c r="J167" s="257">
        <v>11000</v>
      </c>
      <c r="K167" s="257">
        <v>197</v>
      </c>
      <c r="L167" s="257">
        <v>129</v>
      </c>
      <c r="M167" s="272"/>
      <c r="N167" s="272"/>
      <c r="O167" s="272"/>
      <c r="P167" s="273"/>
      <c r="Q167" s="282" t="s">
        <v>1205</v>
      </c>
      <c r="R167" s="260">
        <v>1</v>
      </c>
      <c r="S167" s="260">
        <v>0</v>
      </c>
      <c r="T167" s="260" t="s">
        <v>52</v>
      </c>
      <c r="U167" s="260"/>
      <c r="V167" s="260"/>
      <c r="W167" s="260"/>
      <c r="X167" s="281" t="s">
        <v>1206</v>
      </c>
      <c r="Y167" s="257" t="s">
        <v>72</v>
      </c>
      <c r="Z167" s="260" t="s">
        <v>55</v>
      </c>
      <c r="AA167" s="257"/>
      <c r="AB167" s="257" t="s">
        <v>1207</v>
      </c>
      <c r="AC167" s="257"/>
      <c r="AD167" s="257" t="s">
        <v>1208</v>
      </c>
      <c r="AE167" s="285" t="s">
        <v>1209</v>
      </c>
      <c r="AF167" s="284" t="s">
        <v>72</v>
      </c>
      <c r="AG167" s="278" t="s">
        <v>1210</v>
      </c>
      <c r="AH167" s="260" t="s">
        <v>1211</v>
      </c>
      <c r="AI167" s="278" t="s">
        <v>1212</v>
      </c>
      <c r="AJ167" s="298" t="s">
        <v>1052</v>
      </c>
      <c r="AK167" s="278"/>
      <c r="AL167" s="299" t="s">
        <v>1143</v>
      </c>
    </row>
    <row r="168" s="16" customFormat="1" ht="61" hidden="1" customHeight="1" spans="1:38">
      <c r="A168" s="48">
        <v>4</v>
      </c>
      <c r="B168" s="46" t="s">
        <v>1213</v>
      </c>
      <c r="C168" s="46" t="s">
        <v>1214</v>
      </c>
      <c r="D168" s="48" t="s">
        <v>102</v>
      </c>
      <c r="E168" s="48" t="s">
        <v>1154</v>
      </c>
      <c r="F168" s="48" t="s">
        <v>1215</v>
      </c>
      <c r="G168" s="48" t="s">
        <v>103</v>
      </c>
      <c r="H168" s="40" t="s">
        <v>1216</v>
      </c>
      <c r="I168" s="63">
        <v>1444</v>
      </c>
      <c r="J168" s="48"/>
      <c r="K168" s="48"/>
      <c r="L168" s="274"/>
      <c r="M168" s="270"/>
      <c r="N168" s="270"/>
      <c r="O168" s="63"/>
      <c r="P168" s="84" t="e">
        <f>K168/J168</f>
        <v>#DIV/0!</v>
      </c>
      <c r="Q168" s="47"/>
      <c r="R168" s="48">
        <v>0</v>
      </c>
      <c r="S168" s="48">
        <v>0</v>
      </c>
      <c r="T168" s="48"/>
      <c r="U168" s="48"/>
      <c r="V168" s="48"/>
      <c r="W168" s="48"/>
      <c r="X168" s="48" t="s">
        <v>1217</v>
      </c>
      <c r="Y168" s="48" t="s">
        <v>72</v>
      </c>
      <c r="Z168" s="48" t="s">
        <v>1218</v>
      </c>
      <c r="AA168" s="48">
        <v>28.99</v>
      </c>
      <c r="AB168" s="86" t="s">
        <v>1219</v>
      </c>
      <c r="AC168" s="86">
        <v>0</v>
      </c>
      <c r="AD168" s="48" t="s">
        <v>69</v>
      </c>
      <c r="AE168" s="48" t="s">
        <v>107</v>
      </c>
      <c r="AF168" s="48" t="s">
        <v>72</v>
      </c>
      <c r="AG168" s="47"/>
      <c r="AH168" s="47"/>
      <c r="AI168" s="47"/>
      <c r="AJ168" s="49" t="s">
        <v>1220</v>
      </c>
      <c r="AK168" s="143"/>
      <c r="AL168" s="139"/>
    </row>
    <row r="169" s="16" customFormat="1" ht="68" hidden="1" customHeight="1" spans="1:38">
      <c r="A169" s="48">
        <v>5</v>
      </c>
      <c r="B169" s="46" t="s">
        <v>1221</v>
      </c>
      <c r="C169" s="46" t="s">
        <v>1222</v>
      </c>
      <c r="D169" s="48" t="s">
        <v>102</v>
      </c>
      <c r="E169" s="48" t="s">
        <v>1154</v>
      </c>
      <c r="F169" s="48" t="s">
        <v>1215</v>
      </c>
      <c r="G169" s="48" t="s">
        <v>103</v>
      </c>
      <c r="H169" s="40" t="s">
        <v>1223</v>
      </c>
      <c r="I169" s="63">
        <v>1022</v>
      </c>
      <c r="J169" s="48"/>
      <c r="K169" s="48"/>
      <c r="L169" s="274"/>
      <c r="M169" s="270"/>
      <c r="N169" s="270"/>
      <c r="O169" s="63"/>
      <c r="P169" s="84" t="e">
        <f>K169/J169</f>
        <v>#DIV/0!</v>
      </c>
      <c r="Q169" s="47"/>
      <c r="R169" s="48">
        <v>0</v>
      </c>
      <c r="S169" s="48">
        <v>0</v>
      </c>
      <c r="T169" s="48"/>
      <c r="U169" s="48"/>
      <c r="V169" s="48"/>
      <c r="W169" s="48"/>
      <c r="X169" s="48" t="s">
        <v>1224</v>
      </c>
      <c r="Y169" s="48" t="s">
        <v>72</v>
      </c>
      <c r="Z169" s="48" t="s">
        <v>1225</v>
      </c>
      <c r="AA169" s="48">
        <v>31.84</v>
      </c>
      <c r="AB169" s="48" t="s">
        <v>72</v>
      </c>
      <c r="AC169" s="48"/>
      <c r="AD169" s="48" t="s">
        <v>69</v>
      </c>
      <c r="AE169" s="48" t="s">
        <v>107</v>
      </c>
      <c r="AF169" s="48" t="s">
        <v>72</v>
      </c>
      <c r="AG169" s="47"/>
      <c r="AH169" s="47"/>
      <c r="AI169" s="47"/>
      <c r="AJ169" s="49" t="s">
        <v>1220</v>
      </c>
      <c r="AK169" s="143"/>
      <c r="AL169" s="139"/>
    </row>
    <row r="170" s="9" customFormat="1" ht="33" customHeight="1" spans="13:16">
      <c r="M170" s="275"/>
      <c r="N170" s="275"/>
      <c r="O170" s="275"/>
      <c r="P170" s="275"/>
    </row>
    <row r="171" ht="28" customHeight="1"/>
    <row r="172" ht="28" customHeight="1"/>
    <row r="173" ht="28" customHeight="1"/>
    <row r="174" ht="28" customHeight="1"/>
    <row r="175" ht="28" customHeight="1"/>
    <row r="176" ht="28" customHeight="1"/>
    <row r="177" ht="28" customHeight="1"/>
    <row r="178" ht="28" customHeight="1"/>
    <row r="179" ht="28" customHeight="1"/>
    <row r="180" ht="28" customHeight="1"/>
    <row r="181" ht="28" customHeight="1"/>
    <row r="182" ht="28" customHeight="1"/>
    <row r="183" ht="28" customHeight="1"/>
    <row r="184" ht="28" customHeight="1"/>
    <row r="185" ht="28" customHeight="1"/>
    <row r="186" ht="28" customHeight="1"/>
    <row r="187" ht="28" customHeight="1"/>
    <row r="188" ht="28" customHeight="1"/>
    <row r="189" ht="28" customHeight="1"/>
    <row r="190" ht="28" customHeight="1"/>
    <row r="191" ht="28" customHeight="1"/>
    <row r="192" ht="28" customHeight="1"/>
    <row r="193" ht="28" customHeight="1"/>
    <row r="194" ht="28" customHeight="1"/>
    <row r="195" ht="28" customHeight="1"/>
    <row r="196" ht="28" customHeight="1"/>
    <row r="197" ht="28" customHeight="1"/>
    <row r="198" ht="28" customHeight="1"/>
    <row r="199" ht="28" customHeight="1"/>
    <row r="200" ht="28" customHeight="1"/>
    <row r="201" ht="28" customHeight="1"/>
    <row r="202" ht="28" customHeight="1"/>
    <row r="203" ht="28" customHeight="1"/>
    <row r="204" ht="28" customHeight="1"/>
    <row r="205" ht="28" customHeight="1"/>
    <row r="206" ht="28" customHeight="1"/>
    <row r="207" ht="28" customHeight="1"/>
    <row r="208" ht="28" customHeight="1"/>
    <row r="209" ht="28" customHeight="1"/>
    <row r="210" ht="28" customHeight="1"/>
    <row r="211" ht="28" customHeight="1"/>
  </sheetData>
  <autoFilter ref="A1:AL169">
    <filterColumn colId="37">
      <customFilters>
        <customFilter operator="equal" val="住建局"/>
        <customFilter operator="equal" val="住建局报表"/>
      </customFilters>
    </filterColumn>
    <extLst/>
  </autoFilter>
  <mergeCells count="59">
    <mergeCell ref="A1:B1"/>
    <mergeCell ref="A2:AK2"/>
    <mergeCell ref="A3:AK3"/>
    <mergeCell ref="K4:Q4"/>
    <mergeCell ref="X4:AF4"/>
    <mergeCell ref="A6:C6"/>
    <mergeCell ref="A7:C7"/>
    <mergeCell ref="A8:C8"/>
    <mergeCell ref="A15:C15"/>
    <mergeCell ref="A17:C17"/>
    <mergeCell ref="A24:C24"/>
    <mergeCell ref="A25:C25"/>
    <mergeCell ref="A47:C47"/>
    <mergeCell ref="A49:C49"/>
    <mergeCell ref="A55:C55"/>
    <mergeCell ref="A56:C56"/>
    <mergeCell ref="A58:C58"/>
    <mergeCell ref="A59:C59"/>
    <mergeCell ref="A64:C64"/>
    <mergeCell ref="A66:C66"/>
    <mergeCell ref="A67:C67"/>
    <mergeCell ref="A84:C84"/>
    <mergeCell ref="A89:C89"/>
    <mergeCell ref="A93:C93"/>
    <mergeCell ref="A94:C94"/>
    <mergeCell ref="A96:C96"/>
    <mergeCell ref="A98:C98"/>
    <mergeCell ref="A99:C99"/>
    <mergeCell ref="A104:C104"/>
    <mergeCell ref="A105:C105"/>
    <mergeCell ref="A138:C138"/>
    <mergeCell ref="A140:C140"/>
    <mergeCell ref="A142:C142"/>
    <mergeCell ref="A148:C148"/>
    <mergeCell ref="A149:C149"/>
    <mergeCell ref="A151:C151"/>
    <mergeCell ref="A156:C156"/>
    <mergeCell ref="A164:C164"/>
    <mergeCell ref="A4:A5"/>
    <mergeCell ref="B4:B5"/>
    <mergeCell ref="C4:C5"/>
    <mergeCell ref="D4:D5"/>
    <mergeCell ref="E4:E5"/>
    <mergeCell ref="F4:F5"/>
    <mergeCell ref="G4:G5"/>
    <mergeCell ref="H4:H5"/>
    <mergeCell ref="I4:I5"/>
    <mergeCell ref="J4:J5"/>
    <mergeCell ref="R4:R5"/>
    <mergeCell ref="S4:S5"/>
    <mergeCell ref="T4:T5"/>
    <mergeCell ref="U4:U5"/>
    <mergeCell ref="V4:V5"/>
    <mergeCell ref="W4:W5"/>
    <mergeCell ref="AG4:AG5"/>
    <mergeCell ref="AH4:AH5"/>
    <mergeCell ref="AI4:AI5"/>
    <mergeCell ref="AJ4:AJ5"/>
    <mergeCell ref="AK4:AK5"/>
  </mergeCells>
  <conditionalFormatting sqref="B22">
    <cfRule type="duplicateValues" dxfId="0" priority="13"/>
  </conditionalFormatting>
  <conditionalFormatting sqref="B38">
    <cfRule type="duplicateValues" dxfId="0" priority="9"/>
  </conditionalFormatting>
  <conditionalFormatting sqref="B39">
    <cfRule type="duplicateValues" dxfId="0" priority="10"/>
  </conditionalFormatting>
  <conditionalFormatting sqref="B41">
    <cfRule type="duplicateValues" dxfId="0" priority="12"/>
  </conditionalFormatting>
  <conditionalFormatting sqref="B52">
    <cfRule type="duplicateValues" dxfId="0" priority="8"/>
  </conditionalFormatting>
  <conditionalFormatting sqref="B82">
    <cfRule type="duplicateValues" dxfId="0" priority="6"/>
  </conditionalFormatting>
  <conditionalFormatting sqref="B83">
    <cfRule type="duplicateValues" dxfId="0" priority="5"/>
  </conditionalFormatting>
  <conditionalFormatting sqref="B95">
    <cfRule type="duplicateValues" dxfId="0" priority="4"/>
  </conditionalFormatting>
  <conditionalFormatting sqref="B127">
    <cfRule type="duplicateValues" dxfId="0" priority="2"/>
  </conditionalFormatting>
  <conditionalFormatting sqref="B132">
    <cfRule type="duplicateValues" dxfId="0" priority="3"/>
  </conditionalFormatting>
  <conditionalFormatting sqref="B133">
    <cfRule type="duplicateValues" dxfId="0" priority="1"/>
  </conditionalFormatting>
  <conditionalFormatting sqref="B36 B54">
    <cfRule type="duplicateValues" dxfId="0" priority="11"/>
  </conditionalFormatting>
  <conditionalFormatting sqref="B125:B126 B131">
    <cfRule type="duplicateValues" dxfId="0" priority="7"/>
  </conditionalFormatting>
  <printOptions horizontalCentered="1"/>
  <pageMargins left="0.397222222222222" right="0.397222222222222" top="0.436805555555556" bottom="0.436805555555556" header="0.397222222222222" footer="0.428472222222222"/>
  <pageSetup paperSize="9" scale="75" orientation="landscape" horizontalDpi="600" verticalDpi="600"/>
  <headerFooter alignWithMargins="0" scaleWithDoc="0">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I60" rgbClr="439C18"/>
    <comment s:ref="Y79" rgbClr="43C878"/>
    <comment s:ref="X106" rgbClr="43C878"/>
    <comment s:ref="AG121" rgbClr="43C87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巩方敏</cp:lastModifiedBy>
  <dcterms:created xsi:type="dcterms:W3CDTF">2022-04-27T06:10:00Z</dcterms:created>
  <dcterms:modified xsi:type="dcterms:W3CDTF">2022-05-24T06:19:05Z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12074E73BDA8468C91BE0D52623E77B4</vt:lpwstr>
  </property>
  <property fmtid="{D5CDD505-2E9C-101B-9397-08002B2CF9AE}" pid="3" name="commondata">
    <vt:lpwstr>eyJoZGlkIjoiYTRkMzk2MmMzYjZhNjZjNjk5YjJkOTI2MjEzODVjMmYifQ==</vt:lpwstr>
  </property>
  <property fmtid="{D5CDD505-2E9C-101B-9397-08002B2CF9AE}" pid="4" name="KSOProductBuildVer">
    <vt:lpwstr>2052-11.1.0.11744</vt:lpwstr>
  </property>
</Properties>
</file>